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003_ROZPRACOV\2020\D20022_KSÚSV_Horní Dubenky\08_rozpocet\aktualizace_soutez\"/>
    </mc:Choice>
  </mc:AlternateContent>
  <bookViews>
    <workbookView xWindow="0" yWindow="0" windowWidth="0" windowHeight="0"/>
  </bookViews>
  <sheets>
    <sheet name="Rekapitulace" sheetId="8" r:id="rId1"/>
    <sheet name="SO 001" sheetId="2" r:id="rId2"/>
    <sheet name="SO 101" sheetId="3" r:id="rId3"/>
    <sheet name="SO 181" sheetId="4" r:id="rId4"/>
    <sheet name="SO 201" sheetId="5" r:id="rId5"/>
    <sheet name="SO 251" sheetId="6" r:id="rId6"/>
    <sheet name="SO 301" sheetId="7" r:id="rId7"/>
  </sheets>
  <calcPr/>
</workbook>
</file>

<file path=xl/calcChain.xml><?xml version="1.0" encoding="utf-8"?>
<calcChain xmlns="http://schemas.openxmlformats.org/spreadsheetml/2006/main">
  <c i="8" l="1"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7" r="I3"/>
  <c r="I30"/>
  <c r="O31"/>
  <c r="I31"/>
  <c r="I17"/>
  <c r="O26"/>
  <c r="I26"/>
  <c r="O22"/>
  <c r="I22"/>
  <c r="O18"/>
  <c r="I18"/>
  <c r="I8"/>
  <c r="O13"/>
  <c r="I13"/>
  <c r="O9"/>
  <c r="I9"/>
  <c i="6" r="I3"/>
  <c r="I68"/>
  <c r="O69"/>
  <c r="I69"/>
  <c r="I55"/>
  <c r="O64"/>
  <c r="I64"/>
  <c r="O60"/>
  <c r="I60"/>
  <c r="O56"/>
  <c r="I56"/>
  <c r="I21"/>
  <c r="O52"/>
  <c r="I52"/>
  <c r="O49"/>
  <c r="I49"/>
  <c r="O45"/>
  <c r="I45"/>
  <c r="O41"/>
  <c r="I41"/>
  <c r="O37"/>
  <c r="I37"/>
  <c r="O33"/>
  <c r="I33"/>
  <c r="O29"/>
  <c r="I29"/>
  <c r="O26"/>
  <c r="I26"/>
  <c r="O22"/>
  <c r="I22"/>
  <c r="I8"/>
  <c r="O17"/>
  <c r="I17"/>
  <c r="O13"/>
  <c r="I13"/>
  <c r="O9"/>
  <c r="I9"/>
  <c i="5" r="I3"/>
  <c r="I153"/>
  <c r="O165"/>
  <c r="I165"/>
  <c r="O161"/>
  <c r="I161"/>
  <c r="O157"/>
  <c r="I157"/>
  <c r="O154"/>
  <c r="I154"/>
  <c r="I132"/>
  <c r="O149"/>
  <c r="I149"/>
  <c r="O145"/>
  <c r="I145"/>
  <c r="O141"/>
  <c r="I141"/>
  <c r="O137"/>
  <c r="I137"/>
  <c r="O133"/>
  <c r="I133"/>
  <c r="I127"/>
  <c r="O128"/>
  <c r="I128"/>
  <c r="I122"/>
  <c r="O123"/>
  <c r="I123"/>
  <c r="I103"/>
  <c r="O118"/>
  <c r="I118"/>
  <c r="O114"/>
  <c r="I114"/>
  <c r="O110"/>
  <c r="I110"/>
  <c r="O107"/>
  <c r="I107"/>
  <c r="O104"/>
  <c r="I104"/>
  <c r="I83"/>
  <c r="O99"/>
  <c r="I99"/>
  <c r="O95"/>
  <c r="I95"/>
  <c r="O91"/>
  <c r="I91"/>
  <c r="O87"/>
  <c r="I87"/>
  <c r="O84"/>
  <c r="I84"/>
  <c r="I74"/>
  <c r="O79"/>
  <c r="I79"/>
  <c r="O75"/>
  <c r="I75"/>
  <c r="I27"/>
  <c r="O70"/>
  <c r="I70"/>
  <c r="O66"/>
  <c r="I66"/>
  <c r="O62"/>
  <c r="I62"/>
  <c r="O58"/>
  <c r="I58"/>
  <c r="O54"/>
  <c r="I54"/>
  <c r="O50"/>
  <c r="I50"/>
  <c r="O46"/>
  <c r="I46"/>
  <c r="O43"/>
  <c r="I43"/>
  <c r="O39"/>
  <c r="I39"/>
  <c r="O35"/>
  <c r="I35"/>
  <c r="O32"/>
  <c r="I32"/>
  <c r="O28"/>
  <c r="I28"/>
  <c r="I8"/>
  <c r="O24"/>
  <c r="I24"/>
  <c r="O20"/>
  <c r="I20"/>
  <c r="O16"/>
  <c r="I16"/>
  <c r="O12"/>
  <c r="I12"/>
  <c r="O9"/>
  <c r="I9"/>
  <c i="4" r="I3"/>
  <c r="I8"/>
  <c r="O24"/>
  <c r="I24"/>
  <c r="O20"/>
  <c r="I20"/>
  <c r="O16"/>
  <c r="I16"/>
  <c r="O12"/>
  <c r="I12"/>
  <c r="O9"/>
  <c r="I9"/>
  <c i="3" r="I3"/>
  <c r="I151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6"/>
  <c r="I166"/>
  <c r="O163"/>
  <c r="I163"/>
  <c r="O160"/>
  <c r="I160"/>
  <c r="O156"/>
  <c r="I156"/>
  <c r="O152"/>
  <c r="I152"/>
  <c r="I95"/>
  <c r="O147"/>
  <c r="I147"/>
  <c r="O143"/>
  <c r="I143"/>
  <c r="O139"/>
  <c r="I139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I86"/>
  <c r="O91"/>
  <c r="I91"/>
  <c r="O87"/>
  <c r="I87"/>
  <c r="I32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9"/>
  <c r="I39"/>
  <c r="O36"/>
  <c r="I36"/>
  <c r="O33"/>
  <c r="I33"/>
  <c r="I8"/>
  <c r="O29"/>
  <c r="I29"/>
  <c r="O25"/>
  <c r="I25"/>
  <c r="O21"/>
  <c r="I21"/>
  <c r="O17"/>
  <c r="I17"/>
  <c r="O13"/>
  <c r="I13"/>
  <c r="O9"/>
  <c r="I9"/>
  <c i="2" r="I3"/>
  <c r="I8"/>
  <c r="O63"/>
  <c r="I63"/>
  <c r="O60"/>
  <c r="I60"/>
  <c r="O57"/>
  <c r="I57"/>
  <c r="O54"/>
  <c r="I54"/>
  <c r="O51"/>
  <c r="I51"/>
  <c r="O47"/>
  <c r="I47"/>
  <c r="O44"/>
  <c r="I44"/>
  <c r="O40"/>
  <c r="I40"/>
  <c r="O37"/>
  <c r="I37"/>
  <c r="O34"/>
  <c r="I34"/>
  <c r="O31"/>
  <c r="I31"/>
  <c r="O28"/>
  <c r="I28"/>
  <c r="O25"/>
  <c r="I25"/>
  <c r="O22"/>
  <c r="I22"/>
  <c r="O19"/>
  <c r="I19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<sst xmlns="http://schemas.openxmlformats.org/spreadsheetml/2006/main">
  <si>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</si>
  <si>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</si>
  <si>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</si>
  <si>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D20022 - II-134 Horní Dubenky - KSUSV - OTSKP 2024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</si>
  <si>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</si>
  <si>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</si>
  <si>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</si>
  <si>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</si>
  <si>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</si>
  <si>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</si>
  <si>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</si>
  <si>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001</t>
  </si>
  <si>
    <t>Vedlejší a ostatní náklady</t>
  </si>
  <si>
    <t>SO 101</t>
  </si>
  <si>
    <t>Úprava křižovatky na silnici II/134v km 21,55</t>
  </si>
  <si>
    <t>SO 181</t>
  </si>
  <si>
    <t>DIO - dopravně inženýrská opatření</t>
  </si>
  <si>
    <t>SO 201</t>
  </si>
  <si>
    <t>Most ev.č. 134-010</t>
  </si>
  <si>
    <t>SO 251</t>
  </si>
  <si>
    <t>Opěrná zeď</t>
  </si>
  <si>
    <t>SO 301</t>
  </si>
  <si>
    <t>Úprava koryta Hamerského potoku</t>
  </si>
  <si>
    <t>Soupis prací objektu</t>
  </si>
  <si>
    <t>S</t>
  </si>
  <si>
    <t>Stavba:</t>
  </si>
  <si>
    <t>D20022</t>
  </si>
  <si>
    <t>II-134 Horní Dubenky - KSUSV - OTSKP 2024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</si>
  <si>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</si>
  <si>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</si>
  <si>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</si>
  <si>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</si>
  <si>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</si>
  <si>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</si>
  <si>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</si>
  <si>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</si>
  <si>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</si>
  <si>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</si>
  <si>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</si>
  <si>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</si>
  <si>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</si>
  <si>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</si>
  <si>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</si>
  <si>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</si>
  <si>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</si>
  <si>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</si>
  <si>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</si>
  <si>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</si>
  <si>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</si>
  <si>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</si>
  <si>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Zkoušení materiálů dle požadavku TDI a objednatele, čerpání se souhlasem objednatele</t>
  </si>
  <si>
    <t>TS</t>
  </si>
  <si>
    <t>zahrnuje veškeré náklady spojené s objednatelem požadovanými zkouškami</t>
  </si>
  <si>
    <t>02610</t>
  </si>
  <si>
    <t>ZKOUŠENÍ KONSTRUKCÍ A PRACÍ ZKUŠEBNOU ZHOTOVITELE</t>
  </si>
  <si>
    <t>Včetně zkoušek modulu přetvárnosti na pláni, štěrkových vrstvách a základové spáře, vše dle platných ČSN, ČSN EN, TP, TKP – normy, podmínky v souladu s odkazy v PD, SOD, OP; čerpání se souhlasem objednatele</t>
  </si>
  <si>
    <t>02730</t>
  </si>
  <si>
    <t>POMOC PRÁCE ZŘÍZ NEBO ZAJIŠŤ OCHRANU INŽENÝRSKÝCH SÍTÍ</t>
  </si>
  <si>
    <t>opatření pro ochranu IS - ochrana podzemního vedení NN, podzemní vedení cetin, kompletní práce vč. poplatku za vytyčení, včetně ochrany případných dalších nezjištěných IS a bezodkladného předložení protokolů z vytyčení IS TDS, objednateli.</t>
  </si>
  <si>
    <t>VV</t>
  </si>
  <si>
    <t>1 = 1,000 [A]</t>
  </si>
  <si>
    <t>zahrnuje veškeré náklady spojené s objednatelem požadovanými zařízeními</t>
  </si>
  <si>
    <t>02910</t>
  </si>
  <si>
    <t>OSTATNÍ POŽADAVKY - ZEMĚMĚŘIČSKÁ MĚŘENÍ</t>
  </si>
  <si>
    <t>Zaměření skutečného provedení stavby na podkladu katastrální mapy včetně výškopisu dle požadavku stavebního povolení 3 paré - 1x zhotovitel, 2x objednatel, 1x na el. nosiči</t>
  </si>
  <si>
    <t>zahrnuje veškeré náklady spojené s objednatelem požadovanými pracemi, 
- pro stanovení orientační investorské ceny určete jednotkovou cenu jako 1% odhadované ceny stavby</t>
  </si>
  <si>
    <t>B</t>
  </si>
  <si>
    <t>Geometrický plán pro zápis do KN dle upřesnění TDS, 10 paré</t>
  </si>
  <si>
    <t>02911</t>
  </si>
  <si>
    <t>OSTATNÍ POŽADAVKY - GEODETICKÉ ZAMĚŘENÍ</t>
  </si>
  <si>
    <t>HM</t>
  </si>
  <si>
    <t>Geometrické zaměření před zahájením stavby, tj, vytyčení stavby a záborů, během výstavby v rozsahu dle požadavků ČSN, EN, TP, TKP, a KZP včetně vytyčení hranice stveniště, vyhotovení vytyčovacího protokolu stavby a zaměření, zaměření a VV demolovaných částí stavby</t>
  </si>
  <si>
    <t>zahrnuje veškeré náklady spojené s objednatelem požadovanými pracemi</t>
  </si>
  <si>
    <t>02940</t>
  </si>
  <si>
    <t>A</t>
  </si>
  <si>
    <t>OSTATNÍ POŽADAVKY - VYPRACOVÁNÍ DOKUMENTACE</t>
  </si>
  <si>
    <t>Pasportizace pozemků v trvalém a dočasném záboru a okolních objektů. Video pasportizace objízdných tras před převedením dopravy a po skončení objízdné trasy. Poruchy způsobené nadměrným provozem budou zpracovány zhotovitelem pasportu jako výkaz výměr pro opravu komunikací.</t>
  </si>
  <si>
    <t>Aktualizace havarijního a povodňového plánu, včetně projednání a schválení</t>
  </si>
  <si>
    <t>029412</t>
  </si>
  <si>
    <t>OSTATNÍ POŽADAVKY - VYPRACOVÁNÍ MOSTNÍHO LISTU</t>
  </si>
  <si>
    <t>KUS</t>
  </si>
  <si>
    <t>3 paré včetně zápisu do BMS</t>
  </si>
  <si>
    <t>02943</t>
  </si>
  <si>
    <t>OSTATNÍ POŽADAVKY - VYPRACOVÁNÍ RDS</t>
  </si>
  <si>
    <t xml:space="preserve">RDS na SO 201  3 paré - 1x zhotovitel, 2x objednatel+ 2x v el. podobě</t>
  </si>
  <si>
    <t>02943.a</t>
  </si>
  <si>
    <t>Objekt 101 3paré - 1x zhotovitel, 2x objednatel. čerpání bude se souhlasem TDS a objednatele.</t>
  </si>
  <si>
    <t>1</t>
  </si>
  <si>
    <t>02944</t>
  </si>
  <si>
    <t>OSTAT POŽADAVKY - DOKUMENTACE SKUTEČ PROVEDENÍ V DIGIT FORMĚ</t>
  </si>
  <si>
    <t>3paré , včetně závěrečné zprávy zhotovitele</t>
  </si>
  <si>
    <t>02950</t>
  </si>
  <si>
    <t>OSTATNÍ POŽADAVKY - video pasport objízdných komunikací</t>
  </si>
  <si>
    <t>Video pasport komunikací na objízdných trasách před prevedením dopravy a po skončení objízdné trasy. Případné poruchy způsobené nadměrným provozem budou zapracovány zhotovitelem pasportu jako výkaz výměr pro opravu komunikací.</t>
  </si>
  <si>
    <t>02950b</t>
  </si>
  <si>
    <t>OSTATNÍ POŽADAVKY - pasport pozemků v dočasném záboru</t>
  </si>
  <si>
    <t>Zahrnuje passport všech pozemků v dočasném záboru</t>
  </si>
  <si>
    <t>02953</t>
  </si>
  <si>
    <t>OSTATNÍ POŽADAVKY - HLAVNÍ MOSTNÍ PROHLÍDKA</t>
  </si>
  <si>
    <t>3 paré, včetně zápisu do BMS.</t>
  </si>
  <si>
    <t>položka zahrnuje :
- úkony dle ČSN 73 6221
- provedení hlavní mostní prohlídky oprávněnou fyzickou nebo právnickou osobou
- vyhotovení záznamu (protokolu), který jednoznačně definuje stav mostu</t>
  </si>
  <si>
    <t>029611</t>
  </si>
  <si>
    <t>OSTATNÍ POŽADAVKY - ODBORNÝ DOZOR</t>
  </si>
  <si>
    <t>Geotechnický a statický dozor dle požadavku SoD, posouzení základové spáry SO 201, 251, posudek vhodnosti výkopových a vyzískaných materiálů z demolice do násypů, zásypů, posouzení zemní pláně atd.</t>
  </si>
  <si>
    <t>zahrnuje veškeré náklady spojené s objednatelem požadovaným dozorem</t>
  </si>
  <si>
    <t>02991</t>
  </si>
  <si>
    <t>OSTATNÍ POŽADAVKY - INFORMAČNÍ TABULE</t>
  </si>
  <si>
    <t>Billboard s účastníky výstavby 2,5 x 1,75 m dle grafického návrhu investora.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</si>
  <si>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</si>
  <si>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</si>
  <si>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</si>
  <si>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Včetně zabezpečení obvodu staveniště dle požadavků BOZP, vč. oplocení výšky 1,8 m, vč. nákladů na zřízení, provozování a odstranění mezideponií.</t>
  </si>
  <si>
    <t>zahrnuje objednatelem povolené náklady na pořízení (event. pronájem), provozování, udržování a likvidaci zhotovitelova zařízení</t>
  </si>
  <si>
    <t>01400</t>
  </si>
  <si>
    <t>POPLATKY</t>
  </si>
  <si>
    <t>M3</t>
  </si>
  <si>
    <t>Nákup kamenité sypaniny do aktivní zóny - čerpání se souhlasem TDS a objednatele
Pokud bude možné použít vybourané materiály na základě zkoušky, tak bude dokoupeno jen nezbytné množství</t>
  </si>
  <si>
    <t>0,5*981,61*1,15 = 564,426 [A]</t>
  </si>
  <si>
    <t>zahrnuje jinde neuvedené poplatky související s výstavbou</t>
  </si>
  <si>
    <t>015111</t>
  </si>
  <si>
    <t xml:space="preserve">POPLATKY ZA LIKVIDACI ODPADŮ NEKONTAMINOVANÝCH - 17 05 04  VYTĚŽENÉ ZEMINY A HORNINY -  I. TŘÍDA TĚŽITELNOSTI</t>
  </si>
  <si>
    <t>T</t>
  </si>
  <si>
    <t>Bude poroplaceno na základě prokázání vážným lístkem.</t>
  </si>
  <si>
    <t>Zemina ze svahů a pro výměnu aktivní zóny 656,647*1,85 = 1214,797 [B]_x000d_
 Zemina z překopů silnic pro potrubí a chráničky jiných investorů 39,054*1,85 = 72,250 [C]_x000d_
 Celkem: B+C = 1287,047 [D]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</si>
  <si>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</si>
  <si>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015112a</t>
  </si>
  <si>
    <t xml:space="preserve">POPLATKY ZA LIKVIDACI ODPADŮ NEKONTAMINOVANÝCH - 17 05 04  VYTĚŽENÉ ZEMINY A HORNINY -  II. TŘÍDA TĚŽITELNOSTI S DEHTEM</t>
  </si>
  <si>
    <t>Vozovkové vrstvy z kameniva 324,5*1,85 = 600,325 [A]</t>
  </si>
  <si>
    <t>015130</t>
  </si>
  <si>
    <t xml:space="preserve">POPLATKY ZA LIKVIDACI ODPADŮ NEKONTAMINOVANÝCH - 17 03 02  VYBOURANÝ ASFALTOVÝ BETON BEZ DEHTU</t>
  </si>
  <si>
    <t>Dle S3 a S4 (10,256+23,835)*1,1 = 37,500 [A]_x000d_
 Odpočet použitého recyklátu -11,7735*1,1 = -12,951 [B]_x000d_
 Celkem: A+B = 24,549 [C]</t>
  </si>
  <si>
    <t>015130a</t>
  </si>
  <si>
    <t xml:space="preserve">POPLATKY ZA LIKVIDACI ODPADŮ NEKONTAMINOVANÝCH - 17 03 02  VYBOURANÝ ASFALTOVÝ BETON S DEHTEM</t>
  </si>
  <si>
    <t>Dle S1 a S2 (19,071+47,298)*1,1 = 73,006 [A]</t>
  </si>
  <si>
    <t>015340</t>
  </si>
  <si>
    <t xml:space="preserve">POPLATKY ZA LIKVIDACI ODPADŮ NEKONTAMINOVANÝCH - 02 01 03  PAŘEZY</t>
  </si>
  <si>
    <t>Zemní práce</t>
  </si>
  <si>
    <t>11120</t>
  </si>
  <si>
    <t>ODSTRANĚNÍ KŘOVIN</t>
  </si>
  <si>
    <t>M2</t>
  </si>
  <si>
    <t>Včetně dopravy dle dispozic zhotovitele.</t>
  </si>
  <si>
    <t>odstranění křovin a stromů do průměru 100 mm
doprava dřevin bez ohledu na vzdálenost
spálení na hromadách nebo štěpkování</t>
  </si>
  <si>
    <t>11130</t>
  </si>
  <si>
    <t>SEJMUTÍ DRNU</t>
  </si>
  <si>
    <t xml:space="preserve">včetně vodorovné dopravy  a uložení na skládku</t>
  </si>
  <si>
    <t>11222</t>
  </si>
  <si>
    <t>ODSTRANĚNÍ PAŘEZŮ D DO 0,9M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</si>
  <si>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</t>
  </si>
  <si>
    <t>11318</t>
  </si>
  <si>
    <t>ODSTRANĚNÍ KRYTU ZPEVNĚNÝCH PLOCH Z DLAŽDIC</t>
  </si>
  <si>
    <t>Dlaždice budou znovupoužity</t>
  </si>
  <si>
    <t>Stávající sjezd na pozemek p.č.30/1 a 30/2 8,6*1 = 8,600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</si>
  <si>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</si>
  <si>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</si>
  <si>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</si>
  <si>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Dle sondy S1 97,21 = 97,210 [A]_x000d_
 Dle sondy S2 70,33 = 70,330 [B]_x000d_
 Dle sondy S3 57,13 = 57,130 [C]_x000d_
 Dle sondy S4 99,83 = 99,830 [D]_x000d_
 Celkem: A+B+C+D = 324,500 [F]</t>
  </si>
  <si>
    <t>11372</t>
  </si>
  <si>
    <t>FRÉZOVÁNÍ ZPEVNĚNÝCH PLOCH ASFALTOVÝCH</t>
  </si>
  <si>
    <t>Dle S122,92 = 22,920 [G]_x000d_
 Dle S2 51,81 = 51,810 [H]_x000d_
 Dle S3 15,41 = 15,410 [I]_x000d_
 Dle S4 29,51 = 29,510 [J]_x000d_
 Celkem: G+H+I+J = 119,650 [K]</t>
  </si>
  <si>
    <t>12110A</t>
  </si>
  <si>
    <t>SEJMUTÍ ORNICE NEBO LESNÍ PŮDY - BEZ DOPRAVY</t>
  </si>
  <si>
    <t>405,71*0,2 = 81,142 [A]</t>
  </si>
  <si>
    <t>položka zahrnuje sejmutí ornice bez ohledu na tloušťku vrstvy
nezahrnuje uložení na trvalou skládku</t>
  </si>
  <si>
    <t>12273</t>
  </si>
  <si>
    <t>ODKOPÁVKY A PROKOPÁVKY OBECNÉ TŘ. I</t>
  </si>
  <si>
    <t>Včetně dopravy dle dispozic zhotovitele.
Položky výměny aktivní zóny bude čerpána pouze se souhlasem TDI</t>
  </si>
  <si>
    <t>Odkop pod odhumusováním 40,49 = 40,490 [A]_x000d_
 Odstranění krajnice 0,15*10,98 = 1,647 [B]_x000d_
 Zazubení pro rozšířený násyp 136,08 = 136,080 [C]_x000d_
 Výkopy pro parapláň 457,38 = 457,380 [D]_x000d_
 Výkopy pro trativod 21,05 = 21,050 [E]_x000d_
 Celkem: A+B+C+D+E = 656,647 [G]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</si>
  <si>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</si>
  <si>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17360</t>
  </si>
  <si>
    <t>ZEMNÍ KRAJNICE A DOSYPÁVKY Z HORNIN KAMENITÝCH</t>
  </si>
  <si>
    <t>Výměna aktivní zóny bude čerpána pouze se souhlasem TDI</t>
  </si>
  <si>
    <t>Výměna aktivní zóny 0,5*981,61*1,15 = 564,426 [A]_x000d_
 Rekultivace v místech původní vozovky 120,5*0,2 = 24,100 [B]_x000d_
 Nezamrzný materiál do krajnice 9,86+5,28+3,36 = 18,500 [C]_x000d_
 Násyp 181,48 = 181,480 [D]_x000d_
 Celkem: A+B+C+D = 788,506 [E]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</si>
  <si>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</si>
  <si>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</si>
  <si>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</si>
  <si>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1,15*981,61 = 1128,852 [A]</t>
  </si>
  <si>
    <t>položka zahrnuje úpravu pláně včetně vyrovnání výškových rozdílů. Míru zhutnění určuje projekt.</t>
  </si>
  <si>
    <t>18221</t>
  </si>
  <si>
    <t>ROZPROSTŘENÍ ORNICE VE SVAHU V TL DO 0,10M</t>
  </si>
  <si>
    <t>Svah násypu 151,85 = 151,850 [A]</t>
  </si>
  <si>
    <t>položka zahrnuje:
nutné přemístění ornice z dočasných skládek vzdálených do 50m
rozprostření ornice v předepsané tloušťce ve svahu přes 1:5</t>
  </si>
  <si>
    <t>18232</t>
  </si>
  <si>
    <t>ROZPROSTŘENÍ ORNICE V ROVINĚ V TL DO 0,15M</t>
  </si>
  <si>
    <t>Rozprostření přebytečné ornice na nazastavěné části pozemku p.č. 23</t>
  </si>
  <si>
    <t>Nezpevněná krajnice 228,91 = 228,910 [A]_x000d_
 Rozprostření přebytečné (81,142-15,19-34,365)/0,15 = 210,580 [B]_x000d_
 Celkem: A+B = 439,490 [C]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</si>
  <si>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</si>
  <si>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</si>
  <si>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</si>
  <si>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228,91+151,85 = 380,760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</si>
  <si>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</si>
  <si>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</si>
  <si>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</si>
  <si>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</si>
  <si>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2</t>
  </si>
  <si>
    <t>Základy</t>
  </si>
  <si>
    <t>21203</t>
  </si>
  <si>
    <t>TRATIVODY KOMPLET Z TRUB NEKOV DN DO 150MM</t>
  </si>
  <si>
    <t>M</t>
  </si>
  <si>
    <t>52+15+24,5 = 91,500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</si>
  <si>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</si>
  <si>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21461</t>
  </si>
  <si>
    <t>SEPARAČNÍ GEOTEXTILIE</t>
  </si>
  <si>
    <t>200g/m2</t>
  </si>
  <si>
    <t>1,15*(638,9+375,75) = 1166,848 [A]_x000d_
 Trativody (0,1+0,6+0,6)*91,5 = 118,950 [B]_x000d_
 Celkem: A+B = 1285,798 [C]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</si>
  <si>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</si>
  <si>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5</t>
  </si>
  <si>
    <t>Komunikace</t>
  </si>
  <si>
    <t>56333</t>
  </si>
  <si>
    <t>VOZOVKOVÉ VRSTVY ZE ŠTĚRKODRTI TL. DO 150MM</t>
  </si>
  <si>
    <t>ŠDA 0/32</t>
  </si>
  <si>
    <t>(638,9+375,75+70,34+14,22)*1,08 = 1187,147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</si>
  <si>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</si>
  <si>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56344</t>
  </si>
  <si>
    <t>VOZOVKOVÉ VRSTVY ZE ŠTĚRKOPÍSKU TL. DO 200MM</t>
  </si>
  <si>
    <t>Těžený štěrk u stávajícího sjezdu na pozemek 1,93 = 1,930 [A]</t>
  </si>
  <si>
    <t>56353</t>
  </si>
  <si>
    <t>VOZOVKOVÉ VRSTVY Z MECH ZPEV ZEMINY TL. DO 150MM</t>
  </si>
  <si>
    <t>MZ 0/32</t>
  </si>
  <si>
    <t>1,11*(638,9+375,75+14,22) = 1142,046 [A]</t>
  </si>
  <si>
    <t>56363</t>
  </si>
  <si>
    <t>VOZOVKOVÉ VRSTVY Z RECYKLOVANÉHO MATERIÁLU TL DO 150MM</t>
  </si>
  <si>
    <t>Asfaltová drť fr. 0/22 použita z frézování</t>
  </si>
  <si>
    <t>78,49 = 78,490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</si>
  <si>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</si>
  <si>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</si>
  <si>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</si>
  <si>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PI-C max. 0,8kg/n2</t>
  </si>
  <si>
    <t>(638,9+375,75+21,57+14,22)*1,05 = 1102,962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</si>
  <si>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</si>
  <si>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</si>
  <si>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</si>
  <si>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PS-C 0,35kg/m2</t>
  </si>
  <si>
    <t>2*638,9+375,75+21,57+24,64+14,22 = 1713,980 [A]</t>
  </si>
  <si>
    <t>574A34</t>
  </si>
  <si>
    <t>ASFALTOVÝ BETON PRO OBRUSNÉ VRSTVY ACO 11+, 11S TL. 40MM</t>
  </si>
  <si>
    <t xml:space="preserve">ACO 11+ PMB 45/80-60(65)  40mm</t>
  </si>
  <si>
    <t>638,9+375,75+21,57+24,64+14,22 = 1075,080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</si>
  <si>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</si>
  <si>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</si>
  <si>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</si>
  <si>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 PMB 45/80-60(65) 60mm</t>
  </si>
  <si>
    <t>(638,9+14,22)*1,02 = 666,182 [A]</t>
  </si>
  <si>
    <t>574E46</t>
  </si>
  <si>
    <t>ASFALTOVÝ BETON PRO PODKLADNÍ VRSTVY ACP 16+, 16S TL. 50MM</t>
  </si>
  <si>
    <t>ACP 16+ 50/70 50mm</t>
  </si>
  <si>
    <t>638,9*1,05 = 670,845 [A]</t>
  </si>
  <si>
    <t>574E66</t>
  </si>
  <si>
    <t>ASFALTOVÝ BETON PRO PODKLADNÍ VRSTVY ACP 16+, 16S TL. 70MM</t>
  </si>
  <si>
    <t>ACP 16+ 50/70 70mm</t>
  </si>
  <si>
    <t>375,75*1,05 = 394,538 [A]</t>
  </si>
  <si>
    <t>581325</t>
  </si>
  <si>
    <t>CEMENTOBET KRYT JEDNOVRSTVÝ VYZTUŽENÝ TŘ IV TL DO 100MM</t>
  </si>
  <si>
    <t>Betonová vrstva pro pokládku dlažby zpevněné krajnice</t>
  </si>
  <si>
    <t>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- nezahrnuje postřiky, nátěry</t>
  </si>
  <si>
    <t>58210</t>
  </si>
  <si>
    <t>DLÁŽDĚNÉ KRYTY Z VELKÝCH KOSTEK BEZ LOŽE</t>
  </si>
  <si>
    <t>70,34 = 70,340 [A]</t>
  </si>
  <si>
    <t>- dodání dlažebního materiálu v požadované kvalitě, dodání materiálu pro předepsanou výplň spar
- očištění podkladu
- uložení dlažby dle předepsaného technologického předpisu včetně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</si>
  <si>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582612a</t>
  </si>
  <si>
    <t>KRYTY Z BETON DLAŽDIC SE ZÁMKEM ŠEDÝCH TL 80MM DO LOŽE Z KAM</t>
  </si>
  <si>
    <t>Bez dodávky dlažby</t>
  </si>
  <si>
    <t>8,6*0,6 = 5,160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</si>
  <si>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</si>
  <si>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58261B1</t>
  </si>
  <si>
    <t>KRYTY Z BETON DLAŽDIC SE ZÁMKEM BAREV RELIÉF TL 80MM DO LOŽE Z KAM</t>
  </si>
  <si>
    <t>Varovný pás 0,4*8,6 = 3,440 [A]</t>
  </si>
  <si>
    <t>9</t>
  </si>
  <si>
    <t>Ostatní konstrukce a práce</t>
  </si>
  <si>
    <t>9113B1</t>
  </si>
  <si>
    <t>SVODIDLO OCEL SILNIČ JEDNOSTR, ÚROVEŇ ZADRŽ H1 -DODÁVKA A MONTÁŽ</t>
  </si>
  <si>
    <t>svodnice tl. plechu 4 mm a tř. odolnosti proti odklizení sněhu č. 4 (dle ČSN EN 1317-5+A2)</t>
  </si>
  <si>
    <t>24+8+39,5+4 = 75,500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</si>
  <si>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</si>
  <si>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9113B3</t>
  </si>
  <si>
    <t>SVODIDLO OCEL SILNIČ JEDNOSTR, ÚROVEŇ ZADRŽ H1 - DEMONTÁŽ S PŘESUNEM</t>
  </si>
  <si>
    <t>Svodidla budou odvezena na skládku CM Třešť</t>
  </si>
  <si>
    <t>40,6+63,2 = 103,800 [A]</t>
  </si>
  <si>
    <t>položka zahrnuje:
- demontáž a odstranění zařízení
- jeho odvoz na předepsané místo</t>
  </si>
  <si>
    <t>914123</t>
  </si>
  <si>
    <t>DOPRAVNÍ ZNAČKY ZÁKLADNÍ VELIKOSTI OCELOVÉ FÓLIE TŘ 1 - DEMONTÁŽ</t>
  </si>
  <si>
    <t>budou odvezeny na skládku CM Třešť</t>
  </si>
  <si>
    <t>Položka zahrnuje odstranění, demontáž a odklizení materiálu s odvozem na předepsané místo</t>
  </si>
  <si>
    <t>914A21</t>
  </si>
  <si>
    <t>EV ČÍSLO MOSTU OCEL S FÓLIÍ TŘ.1 DODÁVKA A MONTÁŽ</t>
  </si>
  <si>
    <t>umístění na sloupek (dodání tabulky s EVČ vč. sloupku)</t>
  </si>
  <si>
    <t>položka zahrnuje:
- dodávku a montáž značek v požadovaném provedení</t>
  </si>
  <si>
    <t>914A23</t>
  </si>
  <si>
    <t>EV ČÍSLO MOSTU OCEL S FÓLIÍ TŘ.1 DEMONTÁŽ</t>
  </si>
  <si>
    <t>budou odvezena na skládku CM Třešť</t>
  </si>
  <si>
    <t>915111</t>
  </si>
  <si>
    <t>VODOROVNÉ DOPRAVNÍ ZNAČENÍ BARVOU HLADKÉ - DODÁVKA A POKLÁDKA</t>
  </si>
  <si>
    <t>V4 (18,5+24+20,5+20+22+42,6+39,4)*0,125 = 23,375 [A]_x000d_
 V1a (40+10+25,5+12)*0,125 = 10,938 [B]_x000d_
 V2b (27*2/3+(23,4+19,5)*0,5)*0,25 = 9,863 [C]_x000d_
 Celkem: A+B+C = 44,175 [D]</t>
  </si>
  <si>
    <t>položka zahrnuje:
- dodání a pokládku nátěrového materiálu (měří se pouze natíraná plocha)
- předznačení a reflexní úpravu</t>
  </si>
  <si>
    <t>915112</t>
  </si>
  <si>
    <t>VODOROVNÉ DOPRAVNÍ ZNAČENÍ BARVOU HLADKÉ - ODSTRANĚNÍ</t>
  </si>
  <si>
    <t>zahrnuje odstranění značení bez ohledu na způsob provedení (zatření, zbroušení) a odklizení vzniklé suti</t>
  </si>
  <si>
    <t>915221</t>
  </si>
  <si>
    <t>VODOR DOPRAV ZNAČ PLASTEM STRUKTURÁLNÍ NEHLUČNÉ - DOD A POKLÁDKA</t>
  </si>
  <si>
    <t>917224</t>
  </si>
  <si>
    <t>SILNIČNÍ A CHODNÍKOVÉ OBRUBY Z BETONOVÝCH OBRUBNÍKŮ ŠÍŘ 150MM</t>
  </si>
  <si>
    <t>13+18,9+8,7+1+0,5+42,1+25,3+8,6+2*0,5 = 119,100 [A]</t>
  </si>
  <si>
    <t>Položka zahrnuje:
dodání a pokládku betonových obrubníků o rozměrech předepsaných zadávací dokumentací
betonové lože i boční betonovou opěrku.</t>
  </si>
  <si>
    <t>919111</t>
  </si>
  <si>
    <t>ŘEZÁNÍ ASFALTOVÉHO KRYTU VOZOVEK TL DO 50MM</t>
  </si>
  <si>
    <t>Napojení hlavní silnice na stávající stav 2*6,1+2*4,66 = 21,520 [A]_x000d_
 Napojení vedlejší silnice na stávající stav6,5+5,76 = 12,260 [B]_x000d_
 Celkem: A+B = 33,780 [C]</t>
  </si>
  <si>
    <t>položka zahrnuje řezání vozovkové vrstvy v předepsané tloušťce, včetně spotřeby vody</t>
  </si>
  <si>
    <t>919112</t>
  </si>
  <si>
    <t>ŘEZÁNÍ ASFALTOVÉHO KRYTU VOZOVEK TL DO 100MM</t>
  </si>
  <si>
    <t>Napojení hlavní silnice na stávající stav 6,1+4,66 = 10,760 [A]_x000d_
 Napojení vedlejší silnice na stávající stav6,5+5,76 = 12,260 [B]_x000d_
 Celkem: A+B = 23,020 [C]</t>
  </si>
  <si>
    <t>919113</t>
  </si>
  <si>
    <t>ŘEZÁNÍ ASFALTOVÉHO KRYTU VOZOVEK TL DO 150MM</t>
  </si>
  <si>
    <t>Podélný řez stávající komunikace kvůli etapám provádění 110 = 110,000 [A]_x000d_
 Napojení hlavní a vedlejší silnice 30+20+8,6 = 58,600 [B]_x000d_
 Celkem: A+B = 168,600 [C]</t>
  </si>
  <si>
    <t>93134</t>
  </si>
  <si>
    <t>TĚSNĚNÍ DILATAČNÍCH SPAR ASFALTOVOU PÁSKOU</t>
  </si>
  <si>
    <t>Ošetření spáry v místě Napojení hlavní silnice na stávající stav</t>
  </si>
  <si>
    <t>Napojení hlavní silnice na stávající stav 3*6,1+3*4,66 = 32,280 [A]_x000d_
 Napojení vedlejší silnice na stávající stav2*6,5+2*5,76 = 24,520 [B]_x000d_
 Napojení hlavní silnice na vedlejší 20+30+8,6 = 58,600 [C]_x000d_
 Středová spára v hlavní silnici - propojení etap 110 = 110,000 [D]_x000d_
 Napojení hlavní silnice na stávající stav 0,04*6,1+0,04*4,66 = 0,430 [E]_x000d_
 Celkem: A+B+C+D+E = 225,830 [F]</t>
  </si>
  <si>
    <t>položka zahrnuje dodávku a osazení předepsaného materiálu, očištění ploch spáry před úpravou, očištění okolí spáry po úpravě
nezahrnuje těsnící profil</t>
  </si>
  <si>
    <t>96687</t>
  </si>
  <si>
    <t>VYBOURÁNÍ ULIČNÍCH VPUSTÍ KOMPLETNÍCH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</si>
  <si>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</si>
  <si>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02720</t>
  </si>
  <si>
    <t>POMOC PRÁCE ZŘÍZ NEBO ZAJIŠŤ REGULACI A OCHRANU DOPRAVY</t>
  </si>
  <si>
    <t>Pomocné práce při zajištění dopravy včetně zajištění rozhodnutí a žádostí o zvláštní užívání komunikace, včetně případné aktualizace objízdných tras</t>
  </si>
  <si>
    <t>911DA1</t>
  </si>
  <si>
    <t>SVODIDLO BETON, ÚROVEŇ ZADRŽ N2 VÝŠ 1,0M - DODÁVKA A MONTÁŽ</t>
  </si>
  <si>
    <t>etapa I 100 = 100,000 [A]</t>
  </si>
  <si>
    <t>položka zahrnuje:
- kompletní dodávku všech dílů betonového svodidla včetně spojovacích prvků
- osazení svodidla
- přechod na jiný typ svodidla nebo přes mostní závěr
nezahrnuje odrazky nebo retroreflexní fólie
nezahrnuje podkladní vrstvu</t>
  </si>
  <si>
    <t>911DA2</t>
  </si>
  <si>
    <t>SVODIDLO BETON, ÚROVEŇ ZADRŽ N2 VÝŠ 1,0M - MONTÁŽ S PŘESUNEM (BEZ DODÁVKY)</t>
  </si>
  <si>
    <t>Přemístění mezi etapami v rámci staveniště.</t>
  </si>
  <si>
    <t>mezi etapami Ia a Ib 12 = 12,000 [A]_x000d_
mezi etapami Ib a IIa 100 = 100,000 [B]_x000d_
mezi etapami IIa a IIb 20 = 20,000 [C]_x000d_
Mezisoučet = 132,000 [D]</t>
  </si>
  <si>
    <t>položka zahrnuje:
- dopravu demontovaného zařízení z dočasné skládky
- jeho montáž a osazení na určeném místě
- nutnou opravu poškozených částí
- případnou náhradu zničených částí
nezahrnuje podkladní vrstvu</t>
  </si>
  <si>
    <t>911DA3</t>
  </si>
  <si>
    <t>SVODIDLO BETON, ÚROVEŇ ZADRŽ N2 VÝŠ 1,0M - DEMONTÁŽ S PŘESUNEM</t>
  </si>
  <si>
    <t>100 = 100,000 [A]</t>
  </si>
  <si>
    <t>9140xR</t>
  </si>
  <si>
    <t>Dopravně-inženýrská opatření</t>
  </si>
  <si>
    <t>Položka zahrnuje dodávku, montáž, demontáž, etapizaci a pronájem po dobu stavby. Podrobnosti k položce viz přílohy objektu SO 181.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</si>
  <si>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</si>
  <si>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nákup vhodné zeminy na obsyp ocelové konstrukce v nejnutnějším množství. Přednostně se použije zemina z výkopu, pokud při zkoušce vyhoví jako zemina vhodná do zásypu konstrukce.</t>
  </si>
  <si>
    <t>Bude proplaceno na základě prokázání vážným lístkem.</t>
  </si>
  <si>
    <t>Zemina (262,55+88,8)*1,85 = 649,998 [A]</t>
  </si>
  <si>
    <t>015140</t>
  </si>
  <si>
    <t xml:space="preserve">POPLATKY ZA LIKVIDACI ODPADŮ NEKONTAMINOVANÝCH - 17 01 01  BETON Z DEMOLIC OBJEKTŮ, ZÁKLADŮ TV</t>
  </si>
  <si>
    <t>Betony a železobetony z demolice původního mostu (51,759+25,933)*2,5 = 194,230 [A]</t>
  </si>
  <si>
    <t>015330</t>
  </si>
  <si>
    <t xml:space="preserve">POPLATKY ZA LIKVIDACI ODPADŮ NEKONTAMINOVANÝCH - 17 05 04  KAMENNÁ SUŤ</t>
  </si>
  <si>
    <t>Zdi a dlažba (40,425+8,621)*2,5 = 122,615 [A]</t>
  </si>
  <si>
    <t>V místě kácených stromů 5*25 = 125,000 [A]</t>
  </si>
  <si>
    <t>11415</t>
  </si>
  <si>
    <t>ODSTRAN DLAŽEB VODNÍCH KORYT Z LOM KAM NA MC VČET PODKL</t>
  </si>
  <si>
    <t>Dno pod stávajícím mostem 0,3*1,6*17,96 = 8,621 [A]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</si>
  <si>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</si>
  <si>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11424</t>
  </si>
  <si>
    <t>ODSTRAN KONSTR VODNÍCH KORYT Z LOM KAM NA SUCHO</t>
  </si>
  <si>
    <t>Nábřežní kamenná zeď 8,53*2,7*0,8+11*0,8*2,5 = 40,425 [A]</t>
  </si>
  <si>
    <t>11511</t>
  </si>
  <si>
    <t>ČERPÁNÍ VODY DO 500 L/MIN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</si>
  <si>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</si>
  <si>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</si>
  <si>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</si>
  <si>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37,3+10+15 = 62,300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</si>
  <si>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</si>
  <si>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13173</t>
  </si>
  <si>
    <t>HLOUBENÍ JAM ZAPAŽ I NEPAŽ TŘ. I</t>
  </si>
  <si>
    <t>Nábřežní zdi 272,6 = 272,600 [A]_x000d_
 Flexibilní OK 259,4 = 259,400 [B]_x000d_
 Odkop volného koryta 177 = 177,000 [C]_x000d_
 Celkem: A+B+C = 709,000 [D]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</si>
  <si>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</si>
  <si>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13193</t>
  </si>
  <si>
    <t>HLOUBENÍ JAM ZAPAŽ I NEPAŽ TŘ III</t>
  </si>
  <si>
    <t>Vrstva zvětralého kamene 4,8*0,5*37 = 88,800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</si>
  <si>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</si>
  <si>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</t>
  </si>
  <si>
    <t>HLOUBENÍ RÝH ŠÍŘ DO 2M PAŽ I NEPAŽ TŘ. I</t>
  </si>
  <si>
    <t>Překop silnice III/13418 pro uložení potrubí DN 300 z DČOV 30*0,9*(1,5-0,41) = 29,430 [A]_x000d_
 Překop silnice II/134 a koryta potoku pro uložení chráničky DN 110 28*0,6*(0,8-0,45) = 5,880 [B]_x000d_
 Překop silnice III/13420 pro uložení chráničky DN 110 16*0,6*(0,8-0,41) = 3,744 [C]_x000d_
 Celkem: A+B+C = 39,054 [D]</t>
  </si>
  <si>
    <t>17411</t>
  </si>
  <si>
    <t>ZÁSYP JAM A RÝH ZEMINOU SE ZHUTNĚNÍM</t>
  </si>
  <si>
    <t>Zásyp ocelové konstrukce. Přednostně zeminou z výkopu, pokud vyhoví kriteriím na zeminu vhodnou dle zkoušky.</t>
  </si>
  <si>
    <t>Zásyp tlamového profilu 37,28*(4,7+11,6)/2*3,4 = 1033,029 [A]_x000d_
 Odečet lože ze ŠD -89,88 = -89,880 [B]_x000d_
 Odečet objemu ocelové konstrukce -5,7*37,28 = -212,496 [C]_x000d_
 Celkem: A+B+C = 730,653 [D]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</si>
  <si>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</si>
  <si>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</si>
  <si>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</si>
  <si>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Ochrana těsnící fólie 2*0,15*5*37,28 = 55,920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</si>
  <si>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</si>
  <si>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17750</t>
  </si>
  <si>
    <t>ZEMNÍ HRÁZKY ZE ZEMIN NEPROPUSTNÝCH</t>
  </si>
  <si>
    <t>Položka včetně odstranění zemní hrázky a včetně dopravy dle dispozic zhotovitele.</t>
  </si>
  <si>
    <t>Pro převedení vody potrubím 4*4*2 = 32,000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</si>
  <si>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</si>
  <si>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27232A</t>
  </si>
  <si>
    <t>ZÁKLADY ZE ŽELEZOBETONU DO C20/25</t>
  </si>
  <si>
    <t>Betonový stabilizační práh C20/25n-XF3</t>
  </si>
  <si>
    <t>0,5*0,8*(3,33+3,33+3,5) = 4,064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</si>
  <si>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</si>
  <si>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28999</t>
  </si>
  <si>
    <t>OPLÁŠTĚNÍ (ZPEVNĚNÍ) Z FÓLIE</t>
  </si>
  <si>
    <t>Těsnící fólie 5*37,28 = 186,400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</si>
  <si>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</si>
  <si>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</si>
  <si>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</si>
  <si>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317325</t>
  </si>
  <si>
    <t>ŘÍMSY ZE ŽELEZOBETONU DO C30/37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</si>
  <si>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</si>
  <si>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</si>
  <si>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</si>
  <si>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Předpoklad 150kg/m3</t>
  </si>
  <si>
    <t>2,5*150/1000 = 0,375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</si>
  <si>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</si>
  <si>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325211</t>
  </si>
  <si>
    <t>ZDI PŘEHRADNÍ Z KAMENE NA SUCHO</t>
  </si>
  <si>
    <t>Přezdění nábřežní kamenné zdi</t>
  </si>
  <si>
    <t>2*1*0,8 = 1,600 [A]</t>
  </si>
  <si>
    <t>Položka zahrnuje veškerý materiál, výrobky a polotovary, včetně mimostaveništní a vnitrostaveništní dopravy (rovněž přesuny), včetně naložení a složení, případně s uložením.</t>
  </si>
  <si>
    <t>327325</t>
  </si>
  <si>
    <t>ZDI OPĚRNÉ, ZÁRUBNÍ, NÁBŘEŽNÍ ZE ŽELEZOVÉHO BETONU DO C30/37</t>
  </si>
  <si>
    <t>53,5 = 53,500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</si>
  <si>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</si>
  <si>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327365</t>
  </si>
  <si>
    <t>VÝZTUŽ ZDÍ OPĚRNÝCH, ZÁRUBNÍCH, NÁBŘEŽNÍCH Z OCELI 10505, B500B</t>
  </si>
  <si>
    <t>120kg/m3 53,5*120/1000 = 6,420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</si>
  <si>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</si>
  <si>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4</t>
  </si>
  <si>
    <t>Vodorovné konstrukce</t>
  </si>
  <si>
    <t>429173R</t>
  </si>
  <si>
    <t>MOSTNÍ KONSTRUKCE PŘESÝPANÉ Z VLNITÝCH PLECHŮ, OBVOD 8M-10M</t>
  </si>
  <si>
    <t>Flexibilní ocelová konstrukce tlamová tl. plechu 4mm včetně povrchové úpravy a VTD a montážního schéma</t>
  </si>
  <si>
    <t>Položka zahrnuje dodání, montáž, osazení konstrukce z vlnitého plechu bez ohledu na tvar a na typ vlny, předepsanou protikorozní ochranu, spojovací materiál, mimostaveništní a vnitrostaveništní dopravu
nezahrnuje zemní práce, podkladní konstrukce a izolaci</t>
  </si>
  <si>
    <t>451312</t>
  </si>
  <si>
    <t>PODKLADNÍ A VÝPLŇOVÉ VRSTVY Z PROSTÉHO BETONU C12/15</t>
  </si>
  <si>
    <t>45131A</t>
  </si>
  <si>
    <t>PODKLADNÍ A VÝPLŇOVÉ VRSTVY Z PROSTÉHO BETONU C20/25</t>
  </si>
  <si>
    <t>Dno ocelové konstrukce 3,4*37,28*0,2 = 25,350 [A]_x000d_
 Dno na vtoku 3,4*5*0,2 = 3,400 [B]_x000d_
 Svahy a čelo vtoku 2,5*2*0,2+14*0,2 = 3,800 [C]_x000d_
 Dno na výtoku 3,4*9,8*0,2 = 6,664 [D]_x000d_
 U římsy 1*0,2*3*2 = 1,200 [E]_x000d_
 Celkem: A+B+C+D+E = 40,414 [F]</t>
  </si>
  <si>
    <t>45152</t>
  </si>
  <si>
    <t>PODKLADNÍ A VÝPLŇOVÉ VRSTVY Z KAMENIVA DRCENÉHO</t>
  </si>
  <si>
    <t>Lože pod ocelovou konstrukcí fr. 0-32 hutněné na 98%PS</t>
  </si>
  <si>
    <t>37,28*(0,3*4,7+(0,4+0,25+2,03+0,25+0,4)*0,3) = 89,808 [A]</t>
  </si>
  <si>
    <t>položka zahrnuje dodávku předepsaného kameniva, mimostaveništní a vnitrostaveništní dopravu a jeho uložení
není-li v zadávací dokumentaci uvedeno jinak, jedná se o nakupovaný materiál</t>
  </si>
  <si>
    <t>465512</t>
  </si>
  <si>
    <t>DLAŽBY Z LOMOVÉHO KAMENE NA MC</t>
  </si>
  <si>
    <t>Dno ocelové konstrukce 3,4*37,28*0,1 = 12,675 [A]_x000d_
 Dno na vtoku 3,4*5*0,2 = 3,400 [B]_x000d_
 Svahy a čelo vtoku 2,5*2*0,2+14*0,2 = 3,800 [C]_x000d_
 Dno na výtoku 3,4*9,8*0,2 = 6,664 [D]_x000d_
 U římsy 1*0,2*3*2 = 1,200 [E]_x000d_
 Navázání koryta na stávající stav u zemní hrázky 4*2*0,2 = 1,600 [F]_x000d_
 Celkem: A+B+C+D+E+F = 29,339 [G]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</si>
  <si>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</si>
  <si>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56342</t>
  </si>
  <si>
    <t>VOZOVKOVÉ VRSTVY ZE ŠTĚRKOPÍSKU TL. DO 100MM</t>
  </si>
  <si>
    <t>Dno na vtoku 3,4*5*0,2 = 3,400 [B]_x000d_
 Svahy a čelo vtoku 2,5*2*0,2+14*0,2 = 3,800 [C]_x000d_
 Dno na výtoku 3,4*9,8*0,2 = 6,664 [D]_x000d_
 U římsy 1*0,2*3*2 = 1,200 [E]_x000d_
 Celkem: B+C+D+E = 15,064 [F]</t>
  </si>
  <si>
    <t>6</t>
  </si>
  <si>
    <t>Úpravy povrchů, podlahy, výplně otvorů</t>
  </si>
  <si>
    <t>626233</t>
  </si>
  <si>
    <t>REPROFIL VODOR PLOCH SHORA SANAČ MALTOU TŘÍVRST TL DO 90MM</t>
  </si>
  <si>
    <t>Uložení ocelové konstrukce v čelní zdi</t>
  </si>
  <si>
    <t>2*0,5 = 1,000 [A]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</si>
  <si>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</si>
  <si>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7</t>
  </si>
  <si>
    <t>Přidružená stavební výroba</t>
  </si>
  <si>
    <t>711111</t>
  </si>
  <si>
    <t>IZOLACE BĚŽNÝCH KONSTRUKCÍ PROTI ZEMNÍ VLHKOSTI ASFALTOVÝMI NÁTĚRY</t>
  </si>
  <si>
    <t>(0,46+1+2,78)*6,59 = 27,942 [A]_x000d_
 (0,645+0,5+0,5)*6,59 = 10,841 [B]_x000d_
 (2,575+1+0,5)*5,69 = 23,187 [C]_x000d_
 (0,25+0,5+0,645)*5,69 = 7,938 [D]_x000d_
 (0,46+1,02+2,84)*7,5-5,5 = 26,900 [E]_x000d_
 Celkem: A+B+C+D+E = 96,806 [F]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</si>
  <si>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</si>
  <si>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711112</t>
  </si>
  <si>
    <t>IZOLACE BĚŽNÝCH KONSTRUKCÍ PROTI ZEMNÍ VLHKOSTI ASFALTOVÝMI PÁSY</t>
  </si>
  <si>
    <t>(0,46+1+2,78)*6,59 = 27,942 [A]_x000d_
 (0,645+0,5+0,5)*6,59*2 = 21,681 [B]_x000d_
 (2,575+1+0,5)*5,69 = 23,187 [C]_x000d_
 (0,25+0,5+0,645)*5,69*2 = 15,875 [D]_x000d_
 (0,46+1,02+2,84)*7,5-5,5 = 26,900 [E]_x000d_
 Celkem: A+B+C+D+E = 115,585 [F]</t>
  </si>
  <si>
    <t>711519</t>
  </si>
  <si>
    <t>OCHRANA IZOLACE PODZEMNÍCH OBJEKTŮ TEXTILIÍ</t>
  </si>
  <si>
    <t>Geotextílir 600g/m2</t>
  </si>
  <si>
    <t>Ochrana těsnící fólie 2*5*37,28 = 372,800 [A]_x000d_
 (0,46+1+2,78)*6,59 = 27,942 [G]_x000d_
 (0,645+0,5+0,5)*6,59 = 10,841 [B]_x000d_
 (2,575+1+0,5)*5,69 = 23,187 [C]_x000d_
 (0,25+0,5+0,645)*5,69 = 7,938 [D]_x000d_
 (0,46+1,02+2,84)*7,5-5,5 = 26,900 [E]_x000d_
 Celkem: A+G+B+C+D+E = 469,606 [H]</t>
  </si>
  <si>
    <t xml:space="preserve">položka zahrnuje:
- dodání  předepsaného ochranného materiálu
- zřízení ochrany izolace</t>
  </si>
  <si>
    <t>78272</t>
  </si>
  <si>
    <t>OBKLADY STĚN Z PŘÍROD KAMENE TVRDÉHO</t>
  </si>
  <si>
    <t>Kotvený kamenný obklad tl. 200mm, kotvy nerez min 9ks/m2</t>
  </si>
  <si>
    <t>Nábřežní zeď vlevo 5,69*2,025 = 11,522 [A]_x000d_
 Čelní zeď (2,26+0,69+2,78)/2*(0,305+1,96+3,4+1,96)-5,5 = 16,346 [B]_x000d_
 Nábřežní zeď vpravo (1,65+2,7)/2*6,59 = 14,333 [C]_x000d_
 Celkem: A+B+C = 42,201 [D]</t>
  </si>
  <si>
    <t>- položky podlah a obkladů zahrnují kompletní podlahy a obklad, včetně úpravy podkladu, spojovací, spárové malty nebo tmely, dilatace, úpravy rohů, koutů, kolem otvorů, okrajů a pod.</t>
  </si>
  <si>
    <t>78383</t>
  </si>
  <si>
    <t>NÁTĚRY BETON KONSTR TYP S4 (OS-C)</t>
  </si>
  <si>
    <t>římsa (0,8+0,15)*8,555 = 8,127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</si>
  <si>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</si>
  <si>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9117C1</t>
  </si>
  <si>
    <t>SVOD OCEL ZÁBRADEL ÚROVEŇ ZADRŽ H2 - DODÁVKA A MONTÁŽ</t>
  </si>
  <si>
    <t>Svodnice tl. plechu 4 mm a tř. odolnosti proti odklizení sněhu č. 4 (dle ČSN EN 1317-5+A2)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</si>
  <si>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</si>
  <si>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96715</t>
  </si>
  <si>
    <t>VYBOURÁNÍ ČÁSTÍ KONSTRUKCÍ BETON</t>
  </si>
  <si>
    <t>Opěry vč základů 2*2,36*0,7*17,23-2*0,2*0,65*17,23-0,2*0,2*17,23 = 51,759 [A]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</si>
  <si>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</si>
  <si>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</t>
  </si>
  <si>
    <t>VYBOURÁNÍ ČÁSTÍ KONSTRUKCÍ ŽELEZOBET</t>
  </si>
  <si>
    <t>Římsy 0,41*0,6*3,385+0,429*0,77*(2,64+3,09+2,55+2,429) = 4,370 [A]_x000d_
 ŽB nosná konstrukce 3*0,355*17,23 = 18,350 [B]_x000d_
 ŽB nosná konstrukce na vtoku 0,4*1,5*(2,64+3,09+2,55+2,429)/2 = 3,213 [C]_x000d_
 Celkem: A+B+C = 25,933 [D]</t>
  </si>
  <si>
    <t>97619</t>
  </si>
  <si>
    <t>VYBOURÁNÍ DROBNÝCH PŘEDMĚTŮ OSTATNÍCH</t>
  </si>
  <si>
    <t>Odstranění chrániček 3ks, neznámý vlastník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</si>
  <si>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</si>
  <si>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46*1,85 = 85,100 [A]</t>
  </si>
  <si>
    <t>015113</t>
  </si>
  <si>
    <t xml:space="preserve">POPLATKY ZA LIKVIDACI ODPADŮ NEKONTAMINOVANÝCH - 17 05 04  VYTĚŽENÉ ZEMINY A HORNINY -  III. TŘÍDA TĚŽITELNOSTI</t>
  </si>
  <si>
    <t>50,6*1,85 = 93,610 [A]</t>
  </si>
  <si>
    <t>12*2,5 = 30,000 [A]</t>
  </si>
  <si>
    <t>15*0,8*1 = 12,000 [A]</t>
  </si>
  <si>
    <t>Včetně dopravy dle dispozic zhotovitele. 80% z celkové výměry</t>
  </si>
  <si>
    <t>(39+38,25+34,8+31,95+21,4)*0,8 = 132,320 [A]</t>
  </si>
  <si>
    <t>13183</t>
  </si>
  <si>
    <t>HLOUBENÍ JAM ZAPAŽ I NEPAŽ TŘ II</t>
  </si>
  <si>
    <t>Včetně dopravy dle dispozic zhotovitele. 10% celkové výměry</t>
  </si>
  <si>
    <t>(39+38,25+34,8+31,95+21,4)*0,1 = 16,540 [A]</t>
  </si>
  <si>
    <t>Položka včetně odstranění zemní hrázky a dopravy dle dispozic zhotovitele.</t>
  </si>
  <si>
    <t>4*4*2 = 32,000 [A]</t>
  </si>
  <si>
    <t>23*1 = 23,000 [A]</t>
  </si>
  <si>
    <t>21152</t>
  </si>
  <si>
    <t>SANAČNÍ ŽEBRA Z KAMENIVA DRCENÉHO</t>
  </si>
  <si>
    <t>Drenážní vrstva štěrkodrť 16/32</t>
  </si>
  <si>
    <t>0,335*2*23 = 15,410 [A]</t>
  </si>
  <si>
    <t>položka zahrnuje dodávku předepsaného kameniva, mimostaveništní a vnitrostaveništní dopravu a jeho uložení není-li v zadávací dokumentaci uvedeno jinak, jedná se o nakupovaný materiál</t>
  </si>
  <si>
    <t>21197</t>
  </si>
  <si>
    <t>OPLÁŠTĚNÍ ODVODŇOVACÍCH ŽEBER Z GEOTEXTILIE</t>
  </si>
  <si>
    <t>3,5*23 = 80,500 [A]</t>
  </si>
  <si>
    <t>položka zahrnuje dodávku předepsané geotextilie, mimostaveništní a vnitrostaveništní dopravu a její uložení včetně potřebných přesahů (nezapočítávají se do výměry)</t>
  </si>
  <si>
    <t>27231A</t>
  </si>
  <si>
    <t>ZÁKLADY Z PROSTÉHO BETONU DO C20/25</t>
  </si>
  <si>
    <t>Vyplnění spodní části rovnaniny hubeným betonem C20/25</t>
  </si>
  <si>
    <t>Předpoklad 20% objemu rovnaniny 23*1,035*2,12*0,2 = 10,093 [A]</t>
  </si>
  <si>
    <t>327211</t>
  </si>
  <si>
    <t>ZDI OPĚRNÉ, ZÁRUBNÍ, NÁBŘEŽNÍ Z LOMOVÉHO KAMENE NA SUCHO</t>
  </si>
  <si>
    <t>materiálová specifikace v TZ</t>
  </si>
  <si>
    <t>23*(2,12+1,5)/2*3,3 = 137,379 [A]</t>
  </si>
  <si>
    <t>položka zahrnuje dodávku a osazení lomového kamene, jeho výběr a případnou úpravu</t>
  </si>
  <si>
    <t>92,555*1,85 = 171,227 [A]</t>
  </si>
  <si>
    <t>36,75*1,85 = 67,988 [A]</t>
  </si>
  <si>
    <t>12473</t>
  </si>
  <si>
    <t>VYKOPÁVKY PRO KORYTA VODOTEČÍ TŘ. I</t>
  </si>
  <si>
    <t>Včetně dopravy dle dispozic zhotovitele. 80% z celkové výměry v tř. I</t>
  </si>
  <si>
    <t>(19,8+22,15+31,9+51,68)*0,8 = 100,424 [A]</t>
  </si>
  <si>
    <t>12483</t>
  </si>
  <si>
    <t>VYKOPÁVKY PRO KORYTA VODOTEČÍ TŘ. II</t>
  </si>
  <si>
    <t>Včetně dopravy dle dispozic zhotovitele. 10% z celkové výměry v tř. II</t>
  </si>
  <si>
    <t>(19,8+22,15+31,9+51,68)*0,1 = 12,553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</si>
  <si>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</si>
  <si>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12493</t>
  </si>
  <si>
    <t>VYKOPÁVKY PRO KORYTA VODOTEČÍ TŘ. III</t>
  </si>
  <si>
    <t>Včetně dopravy dle dispozic zhotovitele. 10% z celkové výměry v tř. III</t>
  </si>
  <si>
    <t>46321</t>
  </si>
  <si>
    <t>ROVNANINA Z LOMOVÉHO KAMENE</t>
  </si>
  <si>
    <t>7,35*1*(1,5+2,83) = 31,826 [A]_x000d_
 5*1*(1,5+1,98) = 17,400 [B]_x000d_
 5,15*1*(1,5+1,355) = 14,703 [C]_x000d_
 5*1*(1,5+2) = 17,500 [D]_x000d_
 2*1*(2,91+1,7+2,285) = 13,790 [E]_x000d_
 Stabilizační práh na štět 0,5*0,8*(2,91+1,7+2,285) = 2,758 [F]_x000d_
 Celkem: A+B+C+D+E+F = 97,977 [G]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</si>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</sst>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SUM(C10:C15)</f>
        <v>0</v>
      </c>
      <c r="D6" s="3"/>
      <c r="E6" s="3"/>
    </row>
    <row r="7">
      <c r="A7" s="3"/>
      <c r="B7" s="5" t="s">
        <v>5</v>
      </c>
      <c r="C7" s="6">
        <f>SUM(E10:E15)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001'!I3</f>
        <v>0</v>
      </c>
      <c r="D10" s="10">
        <f>SUMIFS('SO 001'!O:O,'SO 001'!A:A,"P")</f>
        <v>0</v>
      </c>
      <c r="E10" s="10">
        <f>C10+D10</f>
        <v>0</v>
      </c>
    </row>
    <row r="11" ht="25.5">
      <c r="A11" s="8" t="s">
        <v>13</v>
      </c>
      <c r="B11" s="9" t="s">
        <v>14</v>
      </c>
      <c r="C11" s="10">
        <f>'SO 101'!I3</f>
        <v>0</v>
      </c>
      <c r="D11" s="10">
        <f>SUMIFS('SO 101'!O:O,'SO 101'!A:A,"P")</f>
        <v>0</v>
      </c>
      <c r="E11" s="10">
        <f>C11+D11</f>
        <v>0</v>
      </c>
    </row>
    <row r="12" ht="25.5">
      <c r="A12" s="8" t="s">
        <v>15</v>
      </c>
      <c r="B12" s="9" t="s">
        <v>16</v>
      </c>
      <c r="C12" s="10">
        <f>'SO 181'!I3</f>
        <v>0</v>
      </c>
      <c r="D12" s="10">
        <f>SUMIFS('SO 181'!O:O,'SO 181'!A:A,"P")</f>
        <v>0</v>
      </c>
      <c r="E12" s="10">
        <f>C12+D12</f>
        <v>0</v>
      </c>
    </row>
    <row r="13">
      <c r="A13" s="8" t="s">
        <v>17</v>
      </c>
      <c r="B13" s="9" t="s">
        <v>18</v>
      </c>
      <c r="C13" s="10">
        <f>'SO 201'!I3</f>
        <v>0</v>
      </c>
      <c r="D13" s="10">
        <f>SUMIFS('SO 201'!O:O,'SO 201'!A:A,"P")</f>
        <v>0</v>
      </c>
      <c r="E13" s="10">
        <f>C13+D13</f>
        <v>0</v>
      </c>
    </row>
    <row r="14">
      <c r="A14" s="8" t="s">
        <v>19</v>
      </c>
      <c r="B14" s="9" t="s">
        <v>20</v>
      </c>
      <c r="C14" s="10">
        <f>'SO 251'!I3</f>
        <v>0</v>
      </c>
      <c r="D14" s="10">
        <f>SUMIFS('SO 251'!O:O,'SO 251'!A:A,"P")</f>
        <v>0</v>
      </c>
      <c r="E14" s="10">
        <f>C14+D14</f>
        <v>0</v>
      </c>
    </row>
    <row r="15">
      <c r="A15" s="8" t="s">
        <v>21</v>
      </c>
      <c r="B15" s="9" t="s">
        <v>22</v>
      </c>
      <c r="C15" s="10">
        <f>'SO 301'!I3</f>
        <v>0</v>
      </c>
      <c r="D15" s="10">
        <f>SUMIFS('SO 301'!O:O,'SO 301'!A:A,"P")</f>
        <v>0</v>
      </c>
      <c r="E15" s="10">
        <f>C15+D15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23</v>
      </c>
      <c r="F2" s="16"/>
      <c r="G2" s="16"/>
      <c r="H2" s="16"/>
      <c r="I2" s="16"/>
      <c r="J2" s="18"/>
    </row>
    <row r="3">
      <c r="A3" s="3" t="s">
        <v>24</v>
      </c>
      <c r="B3" s="19" t="s">
        <v>25</v>
      </c>
      <c r="C3" s="20" t="s">
        <v>26</v>
      </c>
      <c r="D3" s="21"/>
      <c r="E3" s="22" t="s">
        <v>27</v>
      </c>
      <c r="F3" s="16"/>
      <c r="G3" s="16"/>
      <c r="H3" s="23" t="s">
        <v>11</v>
      </c>
      <c r="I3" s="24">
        <f>SUMIFS(I8:I65,A8:A65,"SD")</f>
        <v>0</v>
      </c>
      <c r="J3" s="18"/>
      <c r="O3">
        <v>0</v>
      </c>
      <c r="P3">
        <v>2</v>
      </c>
    </row>
    <row r="4">
      <c r="A4" s="3" t="s">
        <v>28</v>
      </c>
      <c r="B4" s="19" t="s">
        <v>29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30</v>
      </c>
      <c r="B5" s="26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7" t="s">
        <v>38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39</v>
      </c>
      <c r="I6" s="7" t="s">
        <v>40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41</v>
      </c>
      <c r="B8" s="31"/>
      <c r="C8" s="32" t="s">
        <v>42</v>
      </c>
      <c r="D8" s="33"/>
      <c r="E8" s="30" t="s">
        <v>43</v>
      </c>
      <c r="F8" s="33"/>
      <c r="G8" s="33"/>
      <c r="H8" s="33"/>
      <c r="I8" s="34">
        <f>SUMIFS(I9:I65,A9:A65,"P")</f>
        <v>0</v>
      </c>
      <c r="J8" s="35"/>
    </row>
    <row r="9">
      <c r="A9" s="36" t="s">
        <v>44</v>
      </c>
      <c r="B9" s="36">
        <v>1</v>
      </c>
      <c r="C9" s="37" t="s">
        <v>45</v>
      </c>
      <c r="D9" s="36" t="s">
        <v>46</v>
      </c>
      <c r="E9" s="38" t="s">
        <v>47</v>
      </c>
      <c r="F9" s="39" t="s">
        <v>48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30">
      <c r="A10" s="36" t="s">
        <v>49</v>
      </c>
      <c r="B10" s="43"/>
      <c r="C10" s="44"/>
      <c r="D10" s="44"/>
      <c r="E10" s="38" t="s">
        <v>50</v>
      </c>
      <c r="F10" s="44"/>
      <c r="G10" s="44"/>
      <c r="H10" s="44"/>
      <c r="I10" s="44"/>
      <c r="J10" s="45"/>
    </row>
    <row r="11" ht="30">
      <c r="A11" s="36" t="s">
        <v>51</v>
      </c>
      <c r="B11" s="43"/>
      <c r="C11" s="44"/>
      <c r="D11" s="44"/>
      <c r="E11" s="38" t="s">
        <v>52</v>
      </c>
      <c r="F11" s="44"/>
      <c r="G11" s="44"/>
      <c r="H11" s="44"/>
      <c r="I11" s="44"/>
      <c r="J11" s="45"/>
    </row>
    <row r="12">
      <c r="A12" s="36" t="s">
        <v>44</v>
      </c>
      <c r="B12" s="36">
        <v>2</v>
      </c>
      <c r="C12" s="37" t="s">
        <v>53</v>
      </c>
      <c r="D12" s="36" t="s">
        <v>46</v>
      </c>
      <c r="E12" s="38" t="s">
        <v>54</v>
      </c>
      <c r="F12" s="39" t="s">
        <v>48</v>
      </c>
      <c r="G12" s="40">
        <v>1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 ht="60">
      <c r="A13" s="36" t="s">
        <v>49</v>
      </c>
      <c r="B13" s="43"/>
      <c r="C13" s="44"/>
      <c r="D13" s="44"/>
      <c r="E13" s="38" t="s">
        <v>55</v>
      </c>
      <c r="F13" s="44"/>
      <c r="G13" s="44"/>
      <c r="H13" s="44"/>
      <c r="I13" s="44"/>
      <c r="J13" s="45"/>
    </row>
    <row r="14" ht="30">
      <c r="A14" s="36" t="s">
        <v>51</v>
      </c>
      <c r="B14" s="43"/>
      <c r="C14" s="44"/>
      <c r="D14" s="44"/>
      <c r="E14" s="38" t="s">
        <v>52</v>
      </c>
      <c r="F14" s="44"/>
      <c r="G14" s="44"/>
      <c r="H14" s="44"/>
      <c r="I14" s="44"/>
      <c r="J14" s="45"/>
    </row>
    <row r="15">
      <c r="A15" s="36" t="s">
        <v>44</v>
      </c>
      <c r="B15" s="36">
        <v>3</v>
      </c>
      <c r="C15" s="37" t="s">
        <v>56</v>
      </c>
      <c r="D15" s="36" t="s">
        <v>46</v>
      </c>
      <c r="E15" s="38" t="s">
        <v>57</v>
      </c>
      <c r="F15" s="39" t="s">
        <v>48</v>
      </c>
      <c r="G15" s="40">
        <v>1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 ht="60">
      <c r="A16" s="36" t="s">
        <v>49</v>
      </c>
      <c r="B16" s="43"/>
      <c r="C16" s="44"/>
      <c r="D16" s="44"/>
      <c r="E16" s="38" t="s">
        <v>58</v>
      </c>
      <c r="F16" s="44"/>
      <c r="G16" s="44"/>
      <c r="H16" s="44"/>
      <c r="I16" s="44"/>
      <c r="J16" s="45"/>
    </row>
    <row r="17">
      <c r="A17" s="36" t="s">
        <v>59</v>
      </c>
      <c r="B17" s="43"/>
      <c r="C17" s="44"/>
      <c r="D17" s="44"/>
      <c r="E17" s="46" t="s">
        <v>60</v>
      </c>
      <c r="F17" s="44"/>
      <c r="G17" s="44"/>
      <c r="H17" s="44"/>
      <c r="I17" s="44"/>
      <c r="J17" s="45"/>
    </row>
    <row r="18" ht="30">
      <c r="A18" s="36" t="s">
        <v>51</v>
      </c>
      <c r="B18" s="43"/>
      <c r="C18" s="44"/>
      <c r="D18" s="44"/>
      <c r="E18" s="38" t="s">
        <v>61</v>
      </c>
      <c r="F18" s="44"/>
      <c r="G18" s="44"/>
      <c r="H18" s="44"/>
      <c r="I18" s="44"/>
      <c r="J18" s="45"/>
    </row>
    <row r="19">
      <c r="A19" s="36" t="s">
        <v>44</v>
      </c>
      <c r="B19" s="36">
        <v>4</v>
      </c>
      <c r="C19" s="37" t="s">
        <v>62</v>
      </c>
      <c r="D19" s="36" t="s">
        <v>46</v>
      </c>
      <c r="E19" s="38" t="s">
        <v>63</v>
      </c>
      <c r="F19" s="39" t="s">
        <v>48</v>
      </c>
      <c r="G19" s="40">
        <v>1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 ht="45">
      <c r="A20" s="36" t="s">
        <v>49</v>
      </c>
      <c r="B20" s="43"/>
      <c r="C20" s="44"/>
      <c r="D20" s="44"/>
      <c r="E20" s="38" t="s">
        <v>64</v>
      </c>
      <c r="F20" s="44"/>
      <c r="G20" s="44"/>
      <c r="H20" s="44"/>
      <c r="I20" s="44"/>
      <c r="J20" s="45"/>
    </row>
    <row r="21" ht="60">
      <c r="A21" s="36" t="s">
        <v>51</v>
      </c>
      <c r="B21" s="43"/>
      <c r="C21" s="44"/>
      <c r="D21" s="44"/>
      <c r="E21" s="38" t="s">
        <v>65</v>
      </c>
      <c r="F21" s="44"/>
      <c r="G21" s="44"/>
      <c r="H21" s="44"/>
      <c r="I21" s="44"/>
      <c r="J21" s="45"/>
    </row>
    <row r="22">
      <c r="A22" s="36" t="s">
        <v>44</v>
      </c>
      <c r="B22" s="36">
        <v>5</v>
      </c>
      <c r="C22" s="37" t="s">
        <v>62</v>
      </c>
      <c r="D22" s="36" t="s">
        <v>66</v>
      </c>
      <c r="E22" s="38" t="s">
        <v>63</v>
      </c>
      <c r="F22" s="39" t="s">
        <v>48</v>
      </c>
      <c r="G22" s="40">
        <v>1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49</v>
      </c>
      <c r="B23" s="43"/>
      <c r="C23" s="44"/>
      <c r="D23" s="44"/>
      <c r="E23" s="38" t="s">
        <v>67</v>
      </c>
      <c r="F23" s="44"/>
      <c r="G23" s="44"/>
      <c r="H23" s="44"/>
      <c r="I23" s="44"/>
      <c r="J23" s="45"/>
    </row>
    <row r="24" ht="60">
      <c r="A24" s="36" t="s">
        <v>51</v>
      </c>
      <c r="B24" s="43"/>
      <c r="C24" s="44"/>
      <c r="D24" s="44"/>
      <c r="E24" s="38" t="s">
        <v>65</v>
      </c>
      <c r="F24" s="44"/>
      <c r="G24" s="44"/>
      <c r="H24" s="44"/>
      <c r="I24" s="44"/>
      <c r="J24" s="45"/>
    </row>
    <row r="25">
      <c r="A25" s="36" t="s">
        <v>44</v>
      </c>
      <c r="B25" s="36">
        <v>6</v>
      </c>
      <c r="C25" s="37" t="s">
        <v>68</v>
      </c>
      <c r="D25" s="36" t="s">
        <v>46</v>
      </c>
      <c r="E25" s="38" t="s">
        <v>69</v>
      </c>
      <c r="F25" s="39" t="s">
        <v>70</v>
      </c>
      <c r="G25" s="40">
        <v>1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 ht="60">
      <c r="A26" s="36" t="s">
        <v>49</v>
      </c>
      <c r="B26" s="43"/>
      <c r="C26" s="44"/>
      <c r="D26" s="44"/>
      <c r="E26" s="38" t="s">
        <v>71</v>
      </c>
      <c r="F26" s="44"/>
      <c r="G26" s="44"/>
      <c r="H26" s="44"/>
      <c r="I26" s="44"/>
      <c r="J26" s="45"/>
    </row>
    <row r="27" ht="30">
      <c r="A27" s="36" t="s">
        <v>51</v>
      </c>
      <c r="B27" s="43"/>
      <c r="C27" s="44"/>
      <c r="D27" s="44"/>
      <c r="E27" s="38" t="s">
        <v>72</v>
      </c>
      <c r="F27" s="44"/>
      <c r="G27" s="44"/>
      <c r="H27" s="44"/>
      <c r="I27" s="44"/>
      <c r="J27" s="45"/>
    </row>
    <row r="28">
      <c r="A28" s="36" t="s">
        <v>44</v>
      </c>
      <c r="B28" s="36">
        <v>7</v>
      </c>
      <c r="C28" s="37" t="s">
        <v>73</v>
      </c>
      <c r="D28" s="36" t="s">
        <v>74</v>
      </c>
      <c r="E28" s="38" t="s">
        <v>75</v>
      </c>
      <c r="F28" s="39" t="s">
        <v>48</v>
      </c>
      <c r="G28" s="40">
        <v>1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 ht="75">
      <c r="A29" s="36" t="s">
        <v>49</v>
      </c>
      <c r="B29" s="43"/>
      <c r="C29" s="44"/>
      <c r="D29" s="44"/>
      <c r="E29" s="38" t="s">
        <v>76</v>
      </c>
      <c r="F29" s="44"/>
      <c r="G29" s="44"/>
      <c r="H29" s="44"/>
      <c r="I29" s="44"/>
      <c r="J29" s="45"/>
    </row>
    <row r="30" ht="30">
      <c r="A30" s="36" t="s">
        <v>51</v>
      </c>
      <c r="B30" s="43"/>
      <c r="C30" s="44"/>
      <c r="D30" s="44"/>
      <c r="E30" s="38" t="s">
        <v>72</v>
      </c>
      <c r="F30" s="44"/>
      <c r="G30" s="44"/>
      <c r="H30" s="44"/>
      <c r="I30" s="44"/>
      <c r="J30" s="45"/>
    </row>
    <row r="31">
      <c r="A31" s="36" t="s">
        <v>44</v>
      </c>
      <c r="B31" s="36">
        <v>8</v>
      </c>
      <c r="C31" s="37" t="s">
        <v>73</v>
      </c>
      <c r="D31" s="36" t="s">
        <v>66</v>
      </c>
      <c r="E31" s="38" t="s">
        <v>75</v>
      </c>
      <c r="F31" s="39" t="s">
        <v>48</v>
      </c>
      <c r="G31" s="40">
        <v>1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 ht="30">
      <c r="A32" s="36" t="s">
        <v>49</v>
      </c>
      <c r="B32" s="43"/>
      <c r="C32" s="44"/>
      <c r="D32" s="44"/>
      <c r="E32" s="38" t="s">
        <v>77</v>
      </c>
      <c r="F32" s="44"/>
      <c r="G32" s="44"/>
      <c r="H32" s="44"/>
      <c r="I32" s="44"/>
      <c r="J32" s="45"/>
    </row>
    <row r="33" ht="30">
      <c r="A33" s="36" t="s">
        <v>51</v>
      </c>
      <c r="B33" s="43"/>
      <c r="C33" s="44"/>
      <c r="D33" s="44"/>
      <c r="E33" s="38" t="s">
        <v>72</v>
      </c>
      <c r="F33" s="44"/>
      <c r="G33" s="44"/>
      <c r="H33" s="44"/>
      <c r="I33" s="44"/>
      <c r="J33" s="45"/>
    </row>
    <row r="34">
      <c r="A34" s="36" t="s">
        <v>44</v>
      </c>
      <c r="B34" s="36">
        <v>9</v>
      </c>
      <c r="C34" s="37" t="s">
        <v>78</v>
      </c>
      <c r="D34" s="36" t="s">
        <v>46</v>
      </c>
      <c r="E34" s="38" t="s">
        <v>79</v>
      </c>
      <c r="F34" s="39" t="s">
        <v>80</v>
      </c>
      <c r="G34" s="40">
        <v>1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49</v>
      </c>
      <c r="B35" s="43"/>
      <c r="C35" s="44"/>
      <c r="D35" s="44"/>
      <c r="E35" s="38" t="s">
        <v>81</v>
      </c>
      <c r="F35" s="44"/>
      <c r="G35" s="44"/>
      <c r="H35" s="44"/>
      <c r="I35" s="44"/>
      <c r="J35" s="45"/>
    </row>
    <row r="36" ht="30">
      <c r="A36" s="36" t="s">
        <v>51</v>
      </c>
      <c r="B36" s="43"/>
      <c r="C36" s="44"/>
      <c r="D36" s="44"/>
      <c r="E36" s="38" t="s">
        <v>72</v>
      </c>
      <c r="F36" s="44"/>
      <c r="G36" s="44"/>
      <c r="H36" s="44"/>
      <c r="I36" s="44"/>
      <c r="J36" s="45"/>
    </row>
    <row r="37">
      <c r="A37" s="36" t="s">
        <v>44</v>
      </c>
      <c r="B37" s="36">
        <v>10</v>
      </c>
      <c r="C37" s="37" t="s">
        <v>82</v>
      </c>
      <c r="D37" s="36" t="s">
        <v>46</v>
      </c>
      <c r="E37" s="38" t="s">
        <v>83</v>
      </c>
      <c r="F37" s="39" t="s">
        <v>48</v>
      </c>
      <c r="G37" s="40">
        <v>1</v>
      </c>
      <c r="H37" s="41">
        <v>0</v>
      </c>
      <c r="I37" s="41">
        <f>ROUND(G37*H37,P4)</f>
        <v>0</v>
      </c>
      <c r="J37" s="36"/>
      <c r="O37" s="42">
        <f>I37*0.21</f>
        <v>0</v>
      </c>
      <c r="P37">
        <v>3</v>
      </c>
    </row>
    <row r="38">
      <c r="A38" s="36" t="s">
        <v>49</v>
      </c>
      <c r="B38" s="43"/>
      <c r="C38" s="44"/>
      <c r="D38" s="44"/>
      <c r="E38" s="38" t="s">
        <v>84</v>
      </c>
      <c r="F38" s="44"/>
      <c r="G38" s="44"/>
      <c r="H38" s="44"/>
      <c r="I38" s="44"/>
      <c r="J38" s="45"/>
    </row>
    <row r="39" ht="30">
      <c r="A39" s="36" t="s">
        <v>51</v>
      </c>
      <c r="B39" s="43"/>
      <c r="C39" s="44"/>
      <c r="D39" s="44"/>
      <c r="E39" s="38" t="s">
        <v>72</v>
      </c>
      <c r="F39" s="44"/>
      <c r="G39" s="44"/>
      <c r="H39" s="44"/>
      <c r="I39" s="44"/>
      <c r="J39" s="45"/>
    </row>
    <row r="40">
      <c r="A40" s="36" t="s">
        <v>44</v>
      </c>
      <c r="B40" s="36">
        <v>11</v>
      </c>
      <c r="C40" s="37" t="s">
        <v>85</v>
      </c>
      <c r="D40" s="36" t="s">
        <v>46</v>
      </c>
      <c r="E40" s="38" t="s">
        <v>83</v>
      </c>
      <c r="F40" s="39" t="s">
        <v>48</v>
      </c>
      <c r="G40" s="40">
        <v>1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 ht="30">
      <c r="A41" s="36" t="s">
        <v>49</v>
      </c>
      <c r="B41" s="43"/>
      <c r="C41" s="44"/>
      <c r="D41" s="44"/>
      <c r="E41" s="38" t="s">
        <v>86</v>
      </c>
      <c r="F41" s="44"/>
      <c r="G41" s="44"/>
      <c r="H41" s="44"/>
      <c r="I41" s="44"/>
      <c r="J41" s="45"/>
    </row>
    <row r="42">
      <c r="A42" s="36" t="s">
        <v>59</v>
      </c>
      <c r="B42" s="43"/>
      <c r="C42" s="44"/>
      <c r="D42" s="44"/>
      <c r="E42" s="46" t="s">
        <v>87</v>
      </c>
      <c r="F42" s="44"/>
      <c r="G42" s="44"/>
      <c r="H42" s="44"/>
      <c r="I42" s="44"/>
      <c r="J42" s="45"/>
    </row>
    <row r="43" ht="30">
      <c r="A43" s="36" t="s">
        <v>51</v>
      </c>
      <c r="B43" s="43"/>
      <c r="C43" s="44"/>
      <c r="D43" s="44"/>
      <c r="E43" s="38" t="s">
        <v>72</v>
      </c>
      <c r="F43" s="44"/>
      <c r="G43" s="44"/>
      <c r="H43" s="44"/>
      <c r="I43" s="44"/>
      <c r="J43" s="45"/>
    </row>
    <row r="44">
      <c r="A44" s="36" t="s">
        <v>44</v>
      </c>
      <c r="B44" s="36">
        <v>12</v>
      </c>
      <c r="C44" s="37" t="s">
        <v>88</v>
      </c>
      <c r="D44" s="36" t="s">
        <v>46</v>
      </c>
      <c r="E44" s="38" t="s">
        <v>89</v>
      </c>
      <c r="F44" s="39" t="s">
        <v>48</v>
      </c>
      <c r="G44" s="40">
        <v>1</v>
      </c>
      <c r="H44" s="41">
        <v>0</v>
      </c>
      <c r="I44" s="41">
        <f>ROUND(G44*H44,P4)</f>
        <v>0</v>
      </c>
      <c r="J44" s="36"/>
      <c r="O44" s="42">
        <f>I44*0.21</f>
        <v>0</v>
      </c>
      <c r="P44">
        <v>3</v>
      </c>
    </row>
    <row r="45">
      <c r="A45" s="36" t="s">
        <v>49</v>
      </c>
      <c r="B45" s="43"/>
      <c r="C45" s="44"/>
      <c r="D45" s="44"/>
      <c r="E45" s="38" t="s">
        <v>90</v>
      </c>
      <c r="F45" s="44"/>
      <c r="G45" s="44"/>
      <c r="H45" s="44"/>
      <c r="I45" s="44"/>
      <c r="J45" s="45"/>
    </row>
    <row r="46" ht="30">
      <c r="A46" s="36" t="s">
        <v>51</v>
      </c>
      <c r="B46" s="43"/>
      <c r="C46" s="44"/>
      <c r="D46" s="44"/>
      <c r="E46" s="38" t="s">
        <v>72</v>
      </c>
      <c r="F46" s="44"/>
      <c r="G46" s="44"/>
      <c r="H46" s="44"/>
      <c r="I46" s="44"/>
      <c r="J46" s="45"/>
    </row>
    <row r="47">
      <c r="A47" s="36" t="s">
        <v>44</v>
      </c>
      <c r="B47" s="36">
        <v>13</v>
      </c>
      <c r="C47" s="37" t="s">
        <v>91</v>
      </c>
      <c r="D47" s="36" t="s">
        <v>46</v>
      </c>
      <c r="E47" s="38" t="s">
        <v>92</v>
      </c>
      <c r="F47" s="39" t="s">
        <v>48</v>
      </c>
      <c r="G47" s="40">
        <v>1</v>
      </c>
      <c r="H47" s="41">
        <v>0</v>
      </c>
      <c r="I47" s="41">
        <f>ROUND(G47*H47,P4)</f>
        <v>0</v>
      </c>
      <c r="J47" s="36"/>
      <c r="O47" s="42">
        <f>I47*0.21</f>
        <v>0</v>
      </c>
      <c r="P47">
        <v>3</v>
      </c>
    </row>
    <row r="48" ht="60">
      <c r="A48" s="36" t="s">
        <v>49</v>
      </c>
      <c r="B48" s="43"/>
      <c r="C48" s="44"/>
      <c r="D48" s="44"/>
      <c r="E48" s="38" t="s">
        <v>93</v>
      </c>
      <c r="F48" s="44"/>
      <c r="G48" s="44"/>
      <c r="H48" s="44"/>
      <c r="I48" s="44"/>
      <c r="J48" s="45"/>
    </row>
    <row r="49">
      <c r="A49" s="36" t="s">
        <v>59</v>
      </c>
      <c r="B49" s="43"/>
      <c r="C49" s="44"/>
      <c r="D49" s="44"/>
      <c r="E49" s="46" t="s">
        <v>60</v>
      </c>
      <c r="F49" s="44"/>
      <c r="G49" s="44"/>
      <c r="H49" s="44"/>
      <c r="I49" s="44"/>
      <c r="J49" s="45"/>
    </row>
    <row r="50" ht="30">
      <c r="A50" s="36" t="s">
        <v>51</v>
      </c>
      <c r="B50" s="43"/>
      <c r="C50" s="44"/>
      <c r="D50" s="44"/>
      <c r="E50" s="38" t="s">
        <v>72</v>
      </c>
      <c r="F50" s="44"/>
      <c r="G50" s="44"/>
      <c r="H50" s="44"/>
      <c r="I50" s="44"/>
      <c r="J50" s="45"/>
    </row>
    <row r="51">
      <c r="A51" s="36" t="s">
        <v>44</v>
      </c>
      <c r="B51" s="36">
        <v>14</v>
      </c>
      <c r="C51" s="37" t="s">
        <v>94</v>
      </c>
      <c r="D51" s="36" t="s">
        <v>46</v>
      </c>
      <c r="E51" s="38" t="s">
        <v>95</v>
      </c>
      <c r="F51" s="39" t="s">
        <v>48</v>
      </c>
      <c r="G51" s="40">
        <v>1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>
      <c r="A52" s="36" t="s">
        <v>49</v>
      </c>
      <c r="B52" s="43"/>
      <c r="C52" s="44"/>
      <c r="D52" s="44"/>
      <c r="E52" s="38" t="s">
        <v>96</v>
      </c>
      <c r="F52" s="44"/>
      <c r="G52" s="44"/>
      <c r="H52" s="44"/>
      <c r="I52" s="44"/>
      <c r="J52" s="45"/>
    </row>
    <row r="53" ht="30">
      <c r="A53" s="36" t="s">
        <v>51</v>
      </c>
      <c r="B53" s="43"/>
      <c r="C53" s="44"/>
      <c r="D53" s="44"/>
      <c r="E53" s="38" t="s">
        <v>72</v>
      </c>
      <c r="F53" s="44"/>
      <c r="G53" s="44"/>
      <c r="H53" s="44"/>
      <c r="I53" s="44"/>
      <c r="J53" s="45"/>
    </row>
    <row r="54">
      <c r="A54" s="36" t="s">
        <v>44</v>
      </c>
      <c r="B54" s="36">
        <v>15</v>
      </c>
      <c r="C54" s="37" t="s">
        <v>97</v>
      </c>
      <c r="D54" s="36" t="s">
        <v>46</v>
      </c>
      <c r="E54" s="38" t="s">
        <v>98</v>
      </c>
      <c r="F54" s="39" t="s">
        <v>80</v>
      </c>
      <c r="G54" s="40">
        <v>1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49</v>
      </c>
      <c r="B55" s="43"/>
      <c r="C55" s="44"/>
      <c r="D55" s="44"/>
      <c r="E55" s="38" t="s">
        <v>99</v>
      </c>
      <c r="F55" s="44"/>
      <c r="G55" s="44"/>
      <c r="H55" s="44"/>
      <c r="I55" s="44"/>
      <c r="J55" s="45"/>
    </row>
    <row r="56" ht="90">
      <c r="A56" s="36" t="s">
        <v>51</v>
      </c>
      <c r="B56" s="43"/>
      <c r="C56" s="44"/>
      <c r="D56" s="44"/>
      <c r="E56" s="38" t="s">
        <v>100</v>
      </c>
      <c r="F56" s="44"/>
      <c r="G56" s="44"/>
      <c r="H56" s="44"/>
      <c r="I56" s="44"/>
      <c r="J56" s="45"/>
    </row>
    <row r="57">
      <c r="A57" s="36" t="s">
        <v>44</v>
      </c>
      <c r="B57" s="36">
        <v>16</v>
      </c>
      <c r="C57" s="37" t="s">
        <v>101</v>
      </c>
      <c r="D57" s="36" t="s">
        <v>46</v>
      </c>
      <c r="E57" s="38" t="s">
        <v>102</v>
      </c>
      <c r="F57" s="39" t="s">
        <v>48</v>
      </c>
      <c r="G57" s="40">
        <v>1</v>
      </c>
      <c r="H57" s="41">
        <v>0</v>
      </c>
      <c r="I57" s="41">
        <f>ROUND(G57*H57,P4)</f>
        <v>0</v>
      </c>
      <c r="J57" s="36"/>
      <c r="O57" s="42">
        <f>I57*0.21</f>
        <v>0</v>
      </c>
      <c r="P57">
        <v>3</v>
      </c>
    </row>
    <row r="58" ht="45">
      <c r="A58" s="36" t="s">
        <v>49</v>
      </c>
      <c r="B58" s="43"/>
      <c r="C58" s="44"/>
      <c r="D58" s="44"/>
      <c r="E58" s="38" t="s">
        <v>103</v>
      </c>
      <c r="F58" s="44"/>
      <c r="G58" s="44"/>
      <c r="H58" s="44"/>
      <c r="I58" s="44"/>
      <c r="J58" s="45"/>
    </row>
    <row r="59" ht="30">
      <c r="A59" s="36" t="s">
        <v>51</v>
      </c>
      <c r="B59" s="43"/>
      <c r="C59" s="44"/>
      <c r="D59" s="44"/>
      <c r="E59" s="38" t="s">
        <v>104</v>
      </c>
      <c r="F59" s="44"/>
      <c r="G59" s="44"/>
      <c r="H59" s="44"/>
      <c r="I59" s="44"/>
      <c r="J59" s="45"/>
    </row>
    <row r="60">
      <c r="A60" s="36" t="s">
        <v>44</v>
      </c>
      <c r="B60" s="36">
        <v>17</v>
      </c>
      <c r="C60" s="37" t="s">
        <v>105</v>
      </c>
      <c r="D60" s="36" t="s">
        <v>46</v>
      </c>
      <c r="E60" s="38" t="s">
        <v>106</v>
      </c>
      <c r="F60" s="39" t="s">
        <v>80</v>
      </c>
      <c r="G60" s="40">
        <v>1</v>
      </c>
      <c r="H60" s="41">
        <v>0</v>
      </c>
      <c r="I60" s="41">
        <f>ROUND(G60*H60,P4)</f>
        <v>0</v>
      </c>
      <c r="J60" s="36"/>
      <c r="O60" s="42">
        <f>I60*0.21</f>
        <v>0</v>
      </c>
      <c r="P60">
        <v>3</v>
      </c>
    </row>
    <row r="61" ht="30">
      <c r="A61" s="36" t="s">
        <v>49</v>
      </c>
      <c r="B61" s="43"/>
      <c r="C61" s="44"/>
      <c r="D61" s="44"/>
      <c r="E61" s="38" t="s">
        <v>107</v>
      </c>
      <c r="F61" s="44"/>
      <c r="G61" s="44"/>
      <c r="H61" s="44"/>
      <c r="I61" s="44"/>
      <c r="J61" s="45"/>
    </row>
    <row r="62" ht="105">
      <c r="A62" s="36" t="s">
        <v>51</v>
      </c>
      <c r="B62" s="43"/>
      <c r="C62" s="44"/>
      <c r="D62" s="44"/>
      <c r="E62" s="38" t="s">
        <v>108</v>
      </c>
      <c r="F62" s="44"/>
      <c r="G62" s="44"/>
      <c r="H62" s="44"/>
      <c r="I62" s="44"/>
      <c r="J62" s="45"/>
    </row>
    <row r="63">
      <c r="A63" s="36" t="s">
        <v>44</v>
      </c>
      <c r="B63" s="36">
        <v>18</v>
      </c>
      <c r="C63" s="37" t="s">
        <v>109</v>
      </c>
      <c r="D63" s="36" t="s">
        <v>46</v>
      </c>
      <c r="E63" s="38" t="s">
        <v>110</v>
      </c>
      <c r="F63" s="39" t="s">
        <v>48</v>
      </c>
      <c r="G63" s="40">
        <v>1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 ht="45">
      <c r="A64" s="36" t="s">
        <v>49</v>
      </c>
      <c r="B64" s="43"/>
      <c r="C64" s="44"/>
      <c r="D64" s="44"/>
      <c r="E64" s="38" t="s">
        <v>111</v>
      </c>
      <c r="F64" s="44"/>
      <c r="G64" s="44"/>
      <c r="H64" s="44"/>
      <c r="I64" s="44"/>
      <c r="J64" s="45"/>
    </row>
    <row r="65" ht="30">
      <c r="A65" s="36" t="s">
        <v>51</v>
      </c>
      <c r="B65" s="47"/>
      <c r="C65" s="48"/>
      <c r="D65" s="48"/>
      <c r="E65" s="38" t="s">
        <v>112</v>
      </c>
      <c r="F65" s="48"/>
      <c r="G65" s="48"/>
      <c r="H65" s="48"/>
      <c r="I65" s="48"/>
      <c r="J65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23</v>
      </c>
      <c r="F2" s="16"/>
      <c r="G2" s="16"/>
      <c r="H2" s="16"/>
      <c r="I2" s="16"/>
      <c r="J2" s="18"/>
    </row>
    <row r="3">
      <c r="A3" s="3" t="s">
        <v>24</v>
      </c>
      <c r="B3" s="19" t="s">
        <v>25</v>
      </c>
      <c r="C3" s="20" t="s">
        <v>26</v>
      </c>
      <c r="D3" s="21"/>
      <c r="E3" s="22" t="s">
        <v>27</v>
      </c>
      <c r="F3" s="16"/>
      <c r="G3" s="16"/>
      <c r="H3" s="23" t="s">
        <v>13</v>
      </c>
      <c r="I3" s="24">
        <f>SUMIFS(I8:I203,A8:A203,"SD")</f>
        <v>0</v>
      </c>
      <c r="J3" s="18"/>
      <c r="O3">
        <v>0</v>
      </c>
      <c r="P3">
        <v>2</v>
      </c>
    </row>
    <row r="4">
      <c r="A4" s="3" t="s">
        <v>28</v>
      </c>
      <c r="B4" s="19" t="s">
        <v>29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30</v>
      </c>
      <c r="B5" s="26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7" t="s">
        <v>38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39</v>
      </c>
      <c r="I6" s="7" t="s">
        <v>40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41</v>
      </c>
      <c r="B8" s="31"/>
      <c r="C8" s="32" t="s">
        <v>42</v>
      </c>
      <c r="D8" s="33"/>
      <c r="E8" s="30" t="s">
        <v>43</v>
      </c>
      <c r="F8" s="33"/>
      <c r="G8" s="33"/>
      <c r="H8" s="33"/>
      <c r="I8" s="34">
        <f>SUMIFS(I9:I31,A9:A31,"P")</f>
        <v>0</v>
      </c>
      <c r="J8" s="35"/>
    </row>
    <row r="9">
      <c r="A9" s="36" t="s">
        <v>44</v>
      </c>
      <c r="B9" s="36">
        <v>1</v>
      </c>
      <c r="C9" s="37" t="s">
        <v>113</v>
      </c>
      <c r="D9" s="36" t="s">
        <v>46</v>
      </c>
      <c r="E9" s="38" t="s">
        <v>114</v>
      </c>
      <c r="F9" s="39" t="s">
        <v>115</v>
      </c>
      <c r="G9" s="40">
        <v>564.42600000000004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60">
      <c r="A10" s="36" t="s">
        <v>49</v>
      </c>
      <c r="B10" s="43"/>
      <c r="C10" s="44"/>
      <c r="D10" s="44"/>
      <c r="E10" s="38" t="s">
        <v>116</v>
      </c>
      <c r="F10" s="44"/>
      <c r="G10" s="44"/>
      <c r="H10" s="44"/>
      <c r="I10" s="44"/>
      <c r="J10" s="45"/>
    </row>
    <row r="11">
      <c r="A11" s="36" t="s">
        <v>59</v>
      </c>
      <c r="B11" s="43"/>
      <c r="C11" s="44"/>
      <c r="D11" s="44"/>
      <c r="E11" s="46" t="s">
        <v>117</v>
      </c>
      <c r="F11" s="44"/>
      <c r="G11" s="44"/>
      <c r="H11" s="44"/>
      <c r="I11" s="44"/>
      <c r="J11" s="45"/>
    </row>
    <row r="12">
      <c r="A12" s="36" t="s">
        <v>51</v>
      </c>
      <c r="B12" s="43"/>
      <c r="C12" s="44"/>
      <c r="D12" s="44"/>
      <c r="E12" s="38" t="s">
        <v>118</v>
      </c>
      <c r="F12" s="44"/>
      <c r="G12" s="44"/>
      <c r="H12" s="44"/>
      <c r="I12" s="44"/>
      <c r="J12" s="45"/>
    </row>
    <row r="13" ht="30">
      <c r="A13" s="36" t="s">
        <v>44</v>
      </c>
      <c r="B13" s="36">
        <v>2</v>
      </c>
      <c r="C13" s="37" t="s">
        <v>119</v>
      </c>
      <c r="D13" s="36" t="s">
        <v>46</v>
      </c>
      <c r="E13" s="38" t="s">
        <v>120</v>
      </c>
      <c r="F13" s="39" t="s">
        <v>121</v>
      </c>
      <c r="G13" s="40">
        <v>1287.047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49</v>
      </c>
      <c r="B14" s="43"/>
      <c r="C14" s="44"/>
      <c r="D14" s="44"/>
      <c r="E14" s="38" t="s">
        <v>122</v>
      </c>
      <c r="F14" s="44"/>
      <c r="G14" s="44"/>
      <c r="H14" s="44"/>
      <c r="I14" s="44"/>
      <c r="J14" s="45"/>
    </row>
    <row r="15" ht="60">
      <c r="A15" s="36" t="s">
        <v>59</v>
      </c>
      <c r="B15" s="43"/>
      <c r="C15" s="44"/>
      <c r="D15" s="44"/>
      <c r="E15" s="46" t="s">
        <v>123</v>
      </c>
      <c r="F15" s="44"/>
      <c r="G15" s="44"/>
      <c r="H15" s="44"/>
      <c r="I15" s="44"/>
      <c r="J15" s="45"/>
    </row>
    <row r="16" ht="165">
      <c r="A16" s="36" t="s">
        <v>51</v>
      </c>
      <c r="B16" s="43"/>
      <c r="C16" s="44"/>
      <c r="D16" s="44"/>
      <c r="E16" s="38" t="s">
        <v>124</v>
      </c>
      <c r="F16" s="44"/>
      <c r="G16" s="44"/>
      <c r="H16" s="44"/>
      <c r="I16" s="44"/>
      <c r="J16" s="45"/>
    </row>
    <row r="17" ht="30">
      <c r="A17" s="36" t="s">
        <v>44</v>
      </c>
      <c r="B17" s="36">
        <v>3</v>
      </c>
      <c r="C17" s="37" t="s">
        <v>125</v>
      </c>
      <c r="D17" s="36" t="s">
        <v>46</v>
      </c>
      <c r="E17" s="38" t="s">
        <v>126</v>
      </c>
      <c r="F17" s="39" t="s">
        <v>121</v>
      </c>
      <c r="G17" s="40">
        <v>600.32500000000005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49</v>
      </c>
      <c r="B18" s="43"/>
      <c r="C18" s="44"/>
      <c r="D18" s="44"/>
      <c r="E18" s="38" t="s">
        <v>122</v>
      </c>
      <c r="F18" s="44"/>
      <c r="G18" s="44"/>
      <c r="H18" s="44"/>
      <c r="I18" s="44"/>
      <c r="J18" s="45"/>
    </row>
    <row r="19">
      <c r="A19" s="36" t="s">
        <v>59</v>
      </c>
      <c r="B19" s="43"/>
      <c r="C19" s="44"/>
      <c r="D19" s="44"/>
      <c r="E19" s="46" t="s">
        <v>127</v>
      </c>
      <c r="F19" s="44"/>
      <c r="G19" s="44"/>
      <c r="H19" s="44"/>
      <c r="I19" s="44"/>
      <c r="J19" s="45"/>
    </row>
    <row r="20" ht="165">
      <c r="A20" s="36" t="s">
        <v>51</v>
      </c>
      <c r="B20" s="43"/>
      <c r="C20" s="44"/>
      <c r="D20" s="44"/>
      <c r="E20" s="38" t="s">
        <v>124</v>
      </c>
      <c r="F20" s="44"/>
      <c r="G20" s="44"/>
      <c r="H20" s="44"/>
      <c r="I20" s="44"/>
      <c r="J20" s="45"/>
    </row>
    <row r="21" ht="30">
      <c r="A21" s="36" t="s">
        <v>44</v>
      </c>
      <c r="B21" s="36">
        <v>4</v>
      </c>
      <c r="C21" s="37" t="s">
        <v>128</v>
      </c>
      <c r="D21" s="36" t="s">
        <v>46</v>
      </c>
      <c r="E21" s="38" t="s">
        <v>129</v>
      </c>
      <c r="F21" s="39" t="s">
        <v>121</v>
      </c>
      <c r="G21" s="40">
        <v>24.548999999999999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49</v>
      </c>
      <c r="B22" s="43"/>
      <c r="C22" s="44"/>
      <c r="D22" s="44"/>
      <c r="E22" s="38" t="s">
        <v>122</v>
      </c>
      <c r="F22" s="44"/>
      <c r="G22" s="44"/>
      <c r="H22" s="44"/>
      <c r="I22" s="44"/>
      <c r="J22" s="45"/>
    </row>
    <row r="23" ht="45">
      <c r="A23" s="36" t="s">
        <v>59</v>
      </c>
      <c r="B23" s="43"/>
      <c r="C23" s="44"/>
      <c r="D23" s="44"/>
      <c r="E23" s="46" t="s">
        <v>130</v>
      </c>
      <c r="F23" s="44"/>
      <c r="G23" s="44"/>
      <c r="H23" s="44"/>
      <c r="I23" s="44"/>
      <c r="J23" s="45"/>
    </row>
    <row r="24" ht="165">
      <c r="A24" s="36" t="s">
        <v>51</v>
      </c>
      <c r="B24" s="43"/>
      <c r="C24" s="44"/>
      <c r="D24" s="44"/>
      <c r="E24" s="38" t="s">
        <v>124</v>
      </c>
      <c r="F24" s="44"/>
      <c r="G24" s="44"/>
      <c r="H24" s="44"/>
      <c r="I24" s="44"/>
      <c r="J24" s="45"/>
    </row>
    <row r="25" ht="30">
      <c r="A25" s="36" t="s">
        <v>44</v>
      </c>
      <c r="B25" s="36">
        <v>5</v>
      </c>
      <c r="C25" s="37" t="s">
        <v>131</v>
      </c>
      <c r="D25" s="36" t="s">
        <v>46</v>
      </c>
      <c r="E25" s="38" t="s">
        <v>132</v>
      </c>
      <c r="F25" s="39" t="s">
        <v>121</v>
      </c>
      <c r="G25" s="40">
        <v>73.006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49</v>
      </c>
      <c r="B26" s="43"/>
      <c r="C26" s="44"/>
      <c r="D26" s="44"/>
      <c r="E26" s="38" t="s">
        <v>122</v>
      </c>
      <c r="F26" s="44"/>
      <c r="G26" s="44"/>
      <c r="H26" s="44"/>
      <c r="I26" s="44"/>
      <c r="J26" s="45"/>
    </row>
    <row r="27">
      <c r="A27" s="36" t="s">
        <v>59</v>
      </c>
      <c r="B27" s="43"/>
      <c r="C27" s="44"/>
      <c r="D27" s="44"/>
      <c r="E27" s="46" t="s">
        <v>133</v>
      </c>
      <c r="F27" s="44"/>
      <c r="G27" s="44"/>
      <c r="H27" s="44"/>
      <c r="I27" s="44"/>
      <c r="J27" s="45"/>
    </row>
    <row r="28" ht="165">
      <c r="A28" s="36" t="s">
        <v>51</v>
      </c>
      <c r="B28" s="43"/>
      <c r="C28" s="44"/>
      <c r="D28" s="44"/>
      <c r="E28" s="38" t="s">
        <v>124</v>
      </c>
      <c r="F28" s="44"/>
      <c r="G28" s="44"/>
      <c r="H28" s="44"/>
      <c r="I28" s="44"/>
      <c r="J28" s="45"/>
    </row>
    <row r="29" ht="30">
      <c r="A29" s="36" t="s">
        <v>44</v>
      </c>
      <c r="B29" s="36">
        <v>6</v>
      </c>
      <c r="C29" s="37" t="s">
        <v>134</v>
      </c>
      <c r="D29" s="36" t="s">
        <v>46</v>
      </c>
      <c r="E29" s="38" t="s">
        <v>135</v>
      </c>
      <c r="F29" s="39" t="s">
        <v>121</v>
      </c>
      <c r="G29" s="40">
        <v>1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>
      <c r="A30" s="36" t="s">
        <v>49</v>
      </c>
      <c r="B30" s="43"/>
      <c r="C30" s="44"/>
      <c r="D30" s="44"/>
      <c r="E30" s="38" t="s">
        <v>122</v>
      </c>
      <c r="F30" s="44"/>
      <c r="G30" s="44"/>
      <c r="H30" s="44"/>
      <c r="I30" s="44"/>
      <c r="J30" s="45"/>
    </row>
    <row r="31" ht="165">
      <c r="A31" s="36" t="s">
        <v>51</v>
      </c>
      <c r="B31" s="43"/>
      <c r="C31" s="44"/>
      <c r="D31" s="44"/>
      <c r="E31" s="38" t="s">
        <v>124</v>
      </c>
      <c r="F31" s="44"/>
      <c r="G31" s="44"/>
      <c r="H31" s="44"/>
      <c r="I31" s="44"/>
      <c r="J31" s="45"/>
    </row>
    <row r="32">
      <c r="A32" s="30" t="s">
        <v>41</v>
      </c>
      <c r="B32" s="31"/>
      <c r="C32" s="32" t="s">
        <v>87</v>
      </c>
      <c r="D32" s="33"/>
      <c r="E32" s="30" t="s">
        <v>136</v>
      </c>
      <c r="F32" s="33"/>
      <c r="G32" s="33"/>
      <c r="H32" s="33"/>
      <c r="I32" s="34">
        <f>SUMIFS(I33:I85,A33:A85,"P")</f>
        <v>0</v>
      </c>
      <c r="J32" s="35"/>
    </row>
    <row r="33">
      <c r="A33" s="36" t="s">
        <v>44</v>
      </c>
      <c r="B33" s="36">
        <v>7</v>
      </c>
      <c r="C33" s="37" t="s">
        <v>137</v>
      </c>
      <c r="D33" s="36" t="s">
        <v>46</v>
      </c>
      <c r="E33" s="38" t="s">
        <v>138</v>
      </c>
      <c r="F33" s="39" t="s">
        <v>139</v>
      </c>
      <c r="G33" s="40">
        <v>80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49</v>
      </c>
      <c r="B34" s="43"/>
      <c r="C34" s="44"/>
      <c r="D34" s="44"/>
      <c r="E34" s="38" t="s">
        <v>140</v>
      </c>
      <c r="F34" s="44"/>
      <c r="G34" s="44"/>
      <c r="H34" s="44"/>
      <c r="I34" s="44"/>
      <c r="J34" s="45"/>
    </row>
    <row r="35" ht="45">
      <c r="A35" s="36" t="s">
        <v>51</v>
      </c>
      <c r="B35" s="43"/>
      <c r="C35" s="44"/>
      <c r="D35" s="44"/>
      <c r="E35" s="38" t="s">
        <v>141</v>
      </c>
      <c r="F35" s="44"/>
      <c r="G35" s="44"/>
      <c r="H35" s="44"/>
      <c r="I35" s="44"/>
      <c r="J35" s="45"/>
    </row>
    <row r="36">
      <c r="A36" s="36" t="s">
        <v>44</v>
      </c>
      <c r="B36" s="36">
        <v>8</v>
      </c>
      <c r="C36" s="37" t="s">
        <v>142</v>
      </c>
      <c r="D36" s="36" t="s">
        <v>46</v>
      </c>
      <c r="E36" s="38" t="s">
        <v>143</v>
      </c>
      <c r="F36" s="39" t="s">
        <v>139</v>
      </c>
      <c r="G36" s="40">
        <v>10.98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49</v>
      </c>
      <c r="B37" s="43"/>
      <c r="C37" s="44"/>
      <c r="D37" s="44"/>
      <c r="E37" s="50"/>
      <c r="F37" s="44"/>
      <c r="G37" s="44"/>
      <c r="H37" s="44"/>
      <c r="I37" s="44"/>
      <c r="J37" s="45"/>
    </row>
    <row r="38">
      <c r="A38" s="36" t="s">
        <v>51</v>
      </c>
      <c r="B38" s="43"/>
      <c r="C38" s="44"/>
      <c r="D38" s="44"/>
      <c r="E38" s="38" t="s">
        <v>144</v>
      </c>
      <c r="F38" s="44"/>
      <c r="G38" s="44"/>
      <c r="H38" s="44"/>
      <c r="I38" s="44"/>
      <c r="J38" s="45"/>
    </row>
    <row r="39">
      <c r="A39" s="36" t="s">
        <v>44</v>
      </c>
      <c r="B39" s="36">
        <v>9</v>
      </c>
      <c r="C39" s="37" t="s">
        <v>145</v>
      </c>
      <c r="D39" s="36" t="s">
        <v>46</v>
      </c>
      <c r="E39" s="38" t="s">
        <v>146</v>
      </c>
      <c r="F39" s="39" t="s">
        <v>80</v>
      </c>
      <c r="G39" s="40">
        <v>1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>
      <c r="A40" s="36" t="s">
        <v>49</v>
      </c>
      <c r="B40" s="43"/>
      <c r="C40" s="44"/>
      <c r="D40" s="44"/>
      <c r="E40" s="38" t="s">
        <v>140</v>
      </c>
      <c r="F40" s="44"/>
      <c r="G40" s="44"/>
      <c r="H40" s="44"/>
      <c r="I40" s="44"/>
      <c r="J40" s="45"/>
    </row>
    <row r="41" ht="150">
      <c r="A41" s="36" t="s">
        <v>51</v>
      </c>
      <c r="B41" s="43"/>
      <c r="C41" s="44"/>
      <c r="D41" s="44"/>
      <c r="E41" s="38" t="s">
        <v>147</v>
      </c>
      <c r="F41" s="44"/>
      <c r="G41" s="44"/>
      <c r="H41" s="44"/>
      <c r="I41" s="44"/>
      <c r="J41" s="45"/>
    </row>
    <row r="42">
      <c r="A42" s="36" t="s">
        <v>44</v>
      </c>
      <c r="B42" s="36">
        <v>10</v>
      </c>
      <c r="C42" s="37" t="s">
        <v>148</v>
      </c>
      <c r="D42" s="36" t="s">
        <v>46</v>
      </c>
      <c r="E42" s="38" t="s">
        <v>149</v>
      </c>
      <c r="F42" s="39" t="s">
        <v>115</v>
      </c>
      <c r="G42" s="40">
        <v>8.5999999999999996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49</v>
      </c>
      <c r="B43" s="43"/>
      <c r="C43" s="44"/>
      <c r="D43" s="44"/>
      <c r="E43" s="38" t="s">
        <v>150</v>
      </c>
      <c r="F43" s="44"/>
      <c r="G43" s="44"/>
      <c r="H43" s="44"/>
      <c r="I43" s="44"/>
      <c r="J43" s="45"/>
    </row>
    <row r="44">
      <c r="A44" s="36" t="s">
        <v>59</v>
      </c>
      <c r="B44" s="43"/>
      <c r="C44" s="44"/>
      <c r="D44" s="44"/>
      <c r="E44" s="46" t="s">
        <v>151</v>
      </c>
      <c r="F44" s="44"/>
      <c r="G44" s="44"/>
      <c r="H44" s="44"/>
      <c r="I44" s="44"/>
      <c r="J44" s="45"/>
    </row>
    <row r="45" ht="90">
      <c r="A45" s="36" t="s">
        <v>51</v>
      </c>
      <c r="B45" s="43"/>
      <c r="C45" s="44"/>
      <c r="D45" s="44"/>
      <c r="E45" s="38" t="s">
        <v>152</v>
      </c>
      <c r="F45" s="44"/>
      <c r="G45" s="44"/>
      <c r="H45" s="44"/>
      <c r="I45" s="44"/>
      <c r="J45" s="45"/>
    </row>
    <row r="46" ht="30">
      <c r="A46" s="36" t="s">
        <v>44</v>
      </c>
      <c r="B46" s="36">
        <v>11</v>
      </c>
      <c r="C46" s="37" t="s">
        <v>153</v>
      </c>
      <c r="D46" s="36" t="s">
        <v>46</v>
      </c>
      <c r="E46" s="38" t="s">
        <v>154</v>
      </c>
      <c r="F46" s="39" t="s">
        <v>115</v>
      </c>
      <c r="G46" s="40">
        <v>324.5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49</v>
      </c>
      <c r="B47" s="43"/>
      <c r="C47" s="44"/>
      <c r="D47" s="44"/>
      <c r="E47" s="38" t="s">
        <v>140</v>
      </c>
      <c r="F47" s="44"/>
      <c r="G47" s="44"/>
      <c r="H47" s="44"/>
      <c r="I47" s="44"/>
      <c r="J47" s="45"/>
    </row>
    <row r="48" ht="75">
      <c r="A48" s="36" t="s">
        <v>59</v>
      </c>
      <c r="B48" s="43"/>
      <c r="C48" s="44"/>
      <c r="D48" s="44"/>
      <c r="E48" s="46" t="s">
        <v>155</v>
      </c>
      <c r="F48" s="44"/>
      <c r="G48" s="44"/>
      <c r="H48" s="44"/>
      <c r="I48" s="44"/>
      <c r="J48" s="45"/>
    </row>
    <row r="49" ht="90">
      <c r="A49" s="36" t="s">
        <v>51</v>
      </c>
      <c r="B49" s="43"/>
      <c r="C49" s="44"/>
      <c r="D49" s="44"/>
      <c r="E49" s="38" t="s">
        <v>152</v>
      </c>
      <c r="F49" s="44"/>
      <c r="G49" s="44"/>
      <c r="H49" s="44"/>
      <c r="I49" s="44"/>
      <c r="J49" s="45"/>
    </row>
    <row r="50">
      <c r="A50" s="36" t="s">
        <v>44</v>
      </c>
      <c r="B50" s="36">
        <v>12</v>
      </c>
      <c r="C50" s="37" t="s">
        <v>156</v>
      </c>
      <c r="D50" s="36" t="s">
        <v>46</v>
      </c>
      <c r="E50" s="38" t="s">
        <v>157</v>
      </c>
      <c r="F50" s="39" t="s">
        <v>115</v>
      </c>
      <c r="G50" s="40">
        <v>119.65000000000001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49</v>
      </c>
      <c r="B51" s="43"/>
      <c r="C51" s="44"/>
      <c r="D51" s="44"/>
      <c r="E51" s="38" t="s">
        <v>140</v>
      </c>
      <c r="F51" s="44"/>
      <c r="G51" s="44"/>
      <c r="H51" s="44"/>
      <c r="I51" s="44"/>
      <c r="J51" s="45"/>
    </row>
    <row r="52" ht="75">
      <c r="A52" s="36" t="s">
        <v>59</v>
      </c>
      <c r="B52" s="43"/>
      <c r="C52" s="44"/>
      <c r="D52" s="44"/>
      <c r="E52" s="46" t="s">
        <v>158</v>
      </c>
      <c r="F52" s="44"/>
      <c r="G52" s="44"/>
      <c r="H52" s="44"/>
      <c r="I52" s="44"/>
      <c r="J52" s="45"/>
    </row>
    <row r="53" ht="90">
      <c r="A53" s="36" t="s">
        <v>51</v>
      </c>
      <c r="B53" s="43"/>
      <c r="C53" s="44"/>
      <c r="D53" s="44"/>
      <c r="E53" s="38" t="s">
        <v>152</v>
      </c>
      <c r="F53" s="44"/>
      <c r="G53" s="44"/>
      <c r="H53" s="44"/>
      <c r="I53" s="44"/>
      <c r="J53" s="45"/>
    </row>
    <row r="54">
      <c r="A54" s="36" t="s">
        <v>44</v>
      </c>
      <c r="B54" s="36">
        <v>13</v>
      </c>
      <c r="C54" s="37" t="s">
        <v>159</v>
      </c>
      <c r="D54" s="36" t="s">
        <v>46</v>
      </c>
      <c r="E54" s="38" t="s">
        <v>160</v>
      </c>
      <c r="F54" s="39" t="s">
        <v>115</v>
      </c>
      <c r="G54" s="40">
        <v>81.141999999999996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49</v>
      </c>
      <c r="B55" s="43"/>
      <c r="C55" s="44"/>
      <c r="D55" s="44"/>
      <c r="E55" s="50" t="s">
        <v>46</v>
      </c>
      <c r="F55" s="44"/>
      <c r="G55" s="44"/>
      <c r="H55" s="44"/>
      <c r="I55" s="44"/>
      <c r="J55" s="45"/>
    </row>
    <row r="56">
      <c r="A56" s="36" t="s">
        <v>59</v>
      </c>
      <c r="B56" s="43"/>
      <c r="C56" s="44"/>
      <c r="D56" s="44"/>
      <c r="E56" s="46" t="s">
        <v>161</v>
      </c>
      <c r="F56" s="44"/>
      <c r="G56" s="44"/>
      <c r="H56" s="44"/>
      <c r="I56" s="44"/>
      <c r="J56" s="45"/>
    </row>
    <row r="57" ht="30">
      <c r="A57" s="36" t="s">
        <v>51</v>
      </c>
      <c r="B57" s="43"/>
      <c r="C57" s="44"/>
      <c r="D57" s="44"/>
      <c r="E57" s="38" t="s">
        <v>162</v>
      </c>
      <c r="F57" s="44"/>
      <c r="G57" s="44"/>
      <c r="H57" s="44"/>
      <c r="I57" s="44"/>
      <c r="J57" s="45"/>
    </row>
    <row r="58">
      <c r="A58" s="36" t="s">
        <v>44</v>
      </c>
      <c r="B58" s="36">
        <v>14</v>
      </c>
      <c r="C58" s="37" t="s">
        <v>163</v>
      </c>
      <c r="D58" s="36" t="s">
        <v>46</v>
      </c>
      <c r="E58" s="38" t="s">
        <v>164</v>
      </c>
      <c r="F58" s="39" t="s">
        <v>115</v>
      </c>
      <c r="G58" s="40">
        <v>656.64700000000005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 ht="30">
      <c r="A59" s="36" t="s">
        <v>49</v>
      </c>
      <c r="B59" s="43"/>
      <c r="C59" s="44"/>
      <c r="D59" s="44"/>
      <c r="E59" s="38" t="s">
        <v>165</v>
      </c>
      <c r="F59" s="44"/>
      <c r="G59" s="44"/>
      <c r="H59" s="44"/>
      <c r="I59" s="44"/>
      <c r="J59" s="45"/>
    </row>
    <row r="60" ht="90">
      <c r="A60" s="36" t="s">
        <v>59</v>
      </c>
      <c r="B60" s="43"/>
      <c r="C60" s="44"/>
      <c r="D60" s="44"/>
      <c r="E60" s="46" t="s">
        <v>166</v>
      </c>
      <c r="F60" s="44"/>
      <c r="G60" s="44"/>
      <c r="H60" s="44"/>
      <c r="I60" s="44"/>
      <c r="J60" s="45"/>
    </row>
    <row r="61" ht="409.5">
      <c r="A61" s="36" t="s">
        <v>51</v>
      </c>
      <c r="B61" s="43"/>
      <c r="C61" s="44"/>
      <c r="D61" s="44"/>
      <c r="E61" s="38" t="s">
        <v>167</v>
      </c>
      <c r="F61" s="44"/>
      <c r="G61" s="44"/>
      <c r="H61" s="44"/>
      <c r="I61" s="44"/>
      <c r="J61" s="45"/>
    </row>
    <row r="62">
      <c r="A62" s="36" t="s">
        <v>44</v>
      </c>
      <c r="B62" s="36">
        <v>15</v>
      </c>
      <c r="C62" s="37" t="s">
        <v>168</v>
      </c>
      <c r="D62" s="36" t="s">
        <v>46</v>
      </c>
      <c r="E62" s="38" t="s">
        <v>169</v>
      </c>
      <c r="F62" s="39" t="s">
        <v>115</v>
      </c>
      <c r="G62" s="40">
        <v>788.50599999999997</v>
      </c>
      <c r="H62" s="41">
        <v>0</v>
      </c>
      <c r="I62" s="41">
        <f>ROUND(G62*H62,P4)</f>
        <v>0</v>
      </c>
      <c r="J62" s="36"/>
      <c r="O62" s="42">
        <f>I62*0.21</f>
        <v>0</v>
      </c>
      <c r="P62">
        <v>3</v>
      </c>
    </row>
    <row r="63">
      <c r="A63" s="36" t="s">
        <v>49</v>
      </c>
      <c r="B63" s="43"/>
      <c r="C63" s="44"/>
      <c r="D63" s="44"/>
      <c r="E63" s="38" t="s">
        <v>170</v>
      </c>
      <c r="F63" s="44"/>
      <c r="G63" s="44"/>
      <c r="H63" s="44"/>
      <c r="I63" s="44"/>
      <c r="J63" s="45"/>
    </row>
    <row r="64" ht="75">
      <c r="A64" s="36" t="s">
        <v>59</v>
      </c>
      <c r="B64" s="43"/>
      <c r="C64" s="44"/>
      <c r="D64" s="44"/>
      <c r="E64" s="46" t="s">
        <v>171</v>
      </c>
      <c r="F64" s="44"/>
      <c r="G64" s="44"/>
      <c r="H64" s="44"/>
      <c r="I64" s="44"/>
      <c r="J64" s="45"/>
    </row>
    <row r="65" ht="315">
      <c r="A65" s="36" t="s">
        <v>51</v>
      </c>
      <c r="B65" s="43"/>
      <c r="C65" s="44"/>
      <c r="D65" s="44"/>
      <c r="E65" s="38" t="s">
        <v>172</v>
      </c>
      <c r="F65" s="44"/>
      <c r="G65" s="44"/>
      <c r="H65" s="44"/>
      <c r="I65" s="44"/>
      <c r="J65" s="45"/>
    </row>
    <row r="66">
      <c r="A66" s="36" t="s">
        <v>44</v>
      </c>
      <c r="B66" s="36">
        <v>16</v>
      </c>
      <c r="C66" s="37" t="s">
        <v>173</v>
      </c>
      <c r="D66" s="36" t="s">
        <v>46</v>
      </c>
      <c r="E66" s="38" t="s">
        <v>174</v>
      </c>
      <c r="F66" s="39" t="s">
        <v>139</v>
      </c>
      <c r="G66" s="40">
        <v>1128.8520000000001</v>
      </c>
      <c r="H66" s="41">
        <v>0</v>
      </c>
      <c r="I66" s="41">
        <f>ROUND(G66*H66,P4)</f>
        <v>0</v>
      </c>
      <c r="J66" s="36"/>
      <c r="O66" s="42">
        <f>I66*0.21</f>
        <v>0</v>
      </c>
      <c r="P66">
        <v>3</v>
      </c>
    </row>
    <row r="67">
      <c r="A67" s="36" t="s">
        <v>49</v>
      </c>
      <c r="B67" s="43"/>
      <c r="C67" s="44"/>
      <c r="D67" s="44"/>
      <c r="E67" s="50" t="s">
        <v>46</v>
      </c>
      <c r="F67" s="44"/>
      <c r="G67" s="44"/>
      <c r="H67" s="44"/>
      <c r="I67" s="44"/>
      <c r="J67" s="45"/>
    </row>
    <row r="68">
      <c r="A68" s="36" t="s">
        <v>59</v>
      </c>
      <c r="B68" s="43"/>
      <c r="C68" s="44"/>
      <c r="D68" s="44"/>
      <c r="E68" s="46" t="s">
        <v>175</v>
      </c>
      <c r="F68" s="44"/>
      <c r="G68" s="44"/>
      <c r="H68" s="44"/>
      <c r="I68" s="44"/>
      <c r="J68" s="45"/>
    </row>
    <row r="69" ht="30">
      <c r="A69" s="36" t="s">
        <v>51</v>
      </c>
      <c r="B69" s="43"/>
      <c r="C69" s="44"/>
      <c r="D69" s="44"/>
      <c r="E69" s="38" t="s">
        <v>176</v>
      </c>
      <c r="F69" s="44"/>
      <c r="G69" s="44"/>
      <c r="H69" s="44"/>
      <c r="I69" s="44"/>
      <c r="J69" s="45"/>
    </row>
    <row r="70">
      <c r="A70" s="36" t="s">
        <v>44</v>
      </c>
      <c r="B70" s="36">
        <v>17</v>
      </c>
      <c r="C70" s="37" t="s">
        <v>177</v>
      </c>
      <c r="D70" s="36" t="s">
        <v>46</v>
      </c>
      <c r="E70" s="38" t="s">
        <v>178</v>
      </c>
      <c r="F70" s="39" t="s">
        <v>139</v>
      </c>
      <c r="G70" s="40">
        <v>151.84999999999999</v>
      </c>
      <c r="H70" s="41">
        <v>0</v>
      </c>
      <c r="I70" s="41">
        <f>ROUND(G70*H70,P4)</f>
        <v>0</v>
      </c>
      <c r="J70" s="36"/>
      <c r="O70" s="42">
        <f>I70*0.21</f>
        <v>0</v>
      </c>
      <c r="P70">
        <v>3</v>
      </c>
    </row>
    <row r="71">
      <c r="A71" s="36" t="s">
        <v>49</v>
      </c>
      <c r="B71" s="43"/>
      <c r="C71" s="44"/>
      <c r="D71" s="44"/>
      <c r="E71" s="50" t="s">
        <v>46</v>
      </c>
      <c r="F71" s="44"/>
      <c r="G71" s="44"/>
      <c r="H71" s="44"/>
      <c r="I71" s="44"/>
      <c r="J71" s="45"/>
    </row>
    <row r="72">
      <c r="A72" s="36" t="s">
        <v>59</v>
      </c>
      <c r="B72" s="43"/>
      <c r="C72" s="44"/>
      <c r="D72" s="44"/>
      <c r="E72" s="46" t="s">
        <v>179</v>
      </c>
      <c r="F72" s="44"/>
      <c r="G72" s="44"/>
      <c r="H72" s="44"/>
      <c r="I72" s="44"/>
      <c r="J72" s="45"/>
    </row>
    <row r="73" ht="45">
      <c r="A73" s="36" t="s">
        <v>51</v>
      </c>
      <c r="B73" s="43"/>
      <c r="C73" s="44"/>
      <c r="D73" s="44"/>
      <c r="E73" s="38" t="s">
        <v>180</v>
      </c>
      <c r="F73" s="44"/>
      <c r="G73" s="44"/>
      <c r="H73" s="44"/>
      <c r="I73" s="44"/>
      <c r="J73" s="45"/>
    </row>
    <row r="74">
      <c r="A74" s="36" t="s">
        <v>44</v>
      </c>
      <c r="B74" s="36">
        <v>18</v>
      </c>
      <c r="C74" s="37" t="s">
        <v>181</v>
      </c>
      <c r="D74" s="36" t="s">
        <v>46</v>
      </c>
      <c r="E74" s="38" t="s">
        <v>182</v>
      </c>
      <c r="F74" s="39" t="s">
        <v>139</v>
      </c>
      <c r="G74" s="40">
        <v>439.49000000000001</v>
      </c>
      <c r="H74" s="41">
        <v>0</v>
      </c>
      <c r="I74" s="41">
        <f>ROUND(G74*H74,P4)</f>
        <v>0</v>
      </c>
      <c r="J74" s="36"/>
      <c r="O74" s="42">
        <f>I74*0.21</f>
        <v>0</v>
      </c>
      <c r="P74">
        <v>3</v>
      </c>
    </row>
    <row r="75">
      <c r="A75" s="36" t="s">
        <v>49</v>
      </c>
      <c r="B75" s="43"/>
      <c r="C75" s="44"/>
      <c r="D75" s="44"/>
      <c r="E75" s="38" t="s">
        <v>183</v>
      </c>
      <c r="F75" s="44"/>
      <c r="G75" s="44"/>
      <c r="H75" s="44"/>
      <c r="I75" s="44"/>
      <c r="J75" s="45"/>
    </row>
    <row r="76" ht="45">
      <c r="A76" s="36" t="s">
        <v>59</v>
      </c>
      <c r="B76" s="43"/>
      <c r="C76" s="44"/>
      <c r="D76" s="44"/>
      <c r="E76" s="46" t="s">
        <v>184</v>
      </c>
      <c r="F76" s="44"/>
      <c r="G76" s="44"/>
      <c r="H76" s="44"/>
      <c r="I76" s="44"/>
      <c r="J76" s="45"/>
    </row>
    <row r="77" ht="45">
      <c r="A77" s="36" t="s">
        <v>51</v>
      </c>
      <c r="B77" s="43"/>
      <c r="C77" s="44"/>
      <c r="D77" s="44"/>
      <c r="E77" s="38" t="s">
        <v>185</v>
      </c>
      <c r="F77" s="44"/>
      <c r="G77" s="44"/>
      <c r="H77" s="44"/>
      <c r="I77" s="44"/>
      <c r="J77" s="45"/>
    </row>
    <row r="78">
      <c r="A78" s="36" t="s">
        <v>44</v>
      </c>
      <c r="B78" s="36">
        <v>19</v>
      </c>
      <c r="C78" s="37" t="s">
        <v>186</v>
      </c>
      <c r="D78" s="36" t="s">
        <v>46</v>
      </c>
      <c r="E78" s="38" t="s">
        <v>187</v>
      </c>
      <c r="F78" s="39" t="s">
        <v>139</v>
      </c>
      <c r="G78" s="40">
        <v>380.75999999999999</v>
      </c>
      <c r="H78" s="41">
        <v>0</v>
      </c>
      <c r="I78" s="41">
        <f>ROUND(G78*H78,P4)</f>
        <v>0</v>
      </c>
      <c r="J78" s="36"/>
      <c r="O78" s="42">
        <f>I78*0.21</f>
        <v>0</v>
      </c>
      <c r="P78">
        <v>3</v>
      </c>
    </row>
    <row r="79">
      <c r="A79" s="36" t="s">
        <v>49</v>
      </c>
      <c r="B79" s="43"/>
      <c r="C79" s="44"/>
      <c r="D79" s="44"/>
      <c r="E79" s="50" t="s">
        <v>46</v>
      </c>
      <c r="F79" s="44"/>
      <c r="G79" s="44"/>
      <c r="H79" s="44"/>
      <c r="I79" s="44"/>
      <c r="J79" s="45"/>
    </row>
    <row r="80">
      <c r="A80" s="36" t="s">
        <v>59</v>
      </c>
      <c r="B80" s="43"/>
      <c r="C80" s="44"/>
      <c r="D80" s="44"/>
      <c r="E80" s="46" t="s">
        <v>188</v>
      </c>
      <c r="F80" s="44"/>
      <c r="G80" s="44"/>
      <c r="H80" s="44"/>
      <c r="I80" s="44"/>
      <c r="J80" s="45"/>
    </row>
    <row r="81" ht="30">
      <c r="A81" s="36" t="s">
        <v>51</v>
      </c>
      <c r="B81" s="43"/>
      <c r="C81" s="44"/>
      <c r="D81" s="44"/>
      <c r="E81" s="38" t="s">
        <v>189</v>
      </c>
      <c r="F81" s="44"/>
      <c r="G81" s="44"/>
      <c r="H81" s="44"/>
      <c r="I81" s="44"/>
      <c r="J81" s="45"/>
    </row>
    <row r="82">
      <c r="A82" s="36" t="s">
        <v>44</v>
      </c>
      <c r="B82" s="36">
        <v>20</v>
      </c>
      <c r="C82" s="37" t="s">
        <v>190</v>
      </c>
      <c r="D82" s="36" t="s">
        <v>46</v>
      </c>
      <c r="E82" s="38" t="s">
        <v>191</v>
      </c>
      <c r="F82" s="39" t="s">
        <v>139</v>
      </c>
      <c r="G82" s="40">
        <v>380.75999999999999</v>
      </c>
      <c r="H82" s="41">
        <v>0</v>
      </c>
      <c r="I82" s="41">
        <f>ROUND(G82*H82,P4)</f>
        <v>0</v>
      </c>
      <c r="J82" s="36"/>
      <c r="O82" s="42">
        <f>I82*0.21</f>
        <v>0</v>
      </c>
      <c r="P82">
        <v>3</v>
      </c>
    </row>
    <row r="83">
      <c r="A83" s="36" t="s">
        <v>49</v>
      </c>
      <c r="B83" s="43"/>
      <c r="C83" s="44"/>
      <c r="D83" s="44"/>
      <c r="E83" s="50" t="s">
        <v>46</v>
      </c>
      <c r="F83" s="44"/>
      <c r="G83" s="44"/>
      <c r="H83" s="44"/>
      <c r="I83" s="44"/>
      <c r="J83" s="45"/>
    </row>
    <row r="84">
      <c r="A84" s="36" t="s">
        <v>59</v>
      </c>
      <c r="B84" s="43"/>
      <c r="C84" s="44"/>
      <c r="D84" s="44"/>
      <c r="E84" s="46" t="s">
        <v>188</v>
      </c>
      <c r="F84" s="44"/>
      <c r="G84" s="44"/>
      <c r="H84" s="44"/>
      <c r="I84" s="44"/>
      <c r="J84" s="45"/>
    </row>
    <row r="85" ht="45">
      <c r="A85" s="36" t="s">
        <v>51</v>
      </c>
      <c r="B85" s="43"/>
      <c r="C85" s="44"/>
      <c r="D85" s="44"/>
      <c r="E85" s="38" t="s">
        <v>192</v>
      </c>
      <c r="F85" s="44"/>
      <c r="G85" s="44"/>
      <c r="H85" s="44"/>
      <c r="I85" s="44"/>
      <c r="J85" s="45"/>
    </row>
    <row r="86">
      <c r="A86" s="30" t="s">
        <v>41</v>
      </c>
      <c r="B86" s="31"/>
      <c r="C86" s="32" t="s">
        <v>193</v>
      </c>
      <c r="D86" s="33"/>
      <c r="E86" s="30" t="s">
        <v>194</v>
      </c>
      <c r="F86" s="33"/>
      <c r="G86" s="33"/>
      <c r="H86" s="33"/>
      <c r="I86" s="34">
        <f>SUMIFS(I87:I94,A87:A94,"P")</f>
        <v>0</v>
      </c>
      <c r="J86" s="35"/>
    </row>
    <row r="87">
      <c r="A87" s="36" t="s">
        <v>44</v>
      </c>
      <c r="B87" s="36">
        <v>21</v>
      </c>
      <c r="C87" s="37" t="s">
        <v>195</v>
      </c>
      <c r="D87" s="36" t="s">
        <v>46</v>
      </c>
      <c r="E87" s="38" t="s">
        <v>196</v>
      </c>
      <c r="F87" s="39" t="s">
        <v>197</v>
      </c>
      <c r="G87" s="40">
        <v>91.5</v>
      </c>
      <c r="H87" s="41">
        <v>0</v>
      </c>
      <c r="I87" s="41">
        <f>ROUND(G87*H87,P4)</f>
        <v>0</v>
      </c>
      <c r="J87" s="36"/>
      <c r="O87" s="42">
        <f>I87*0.21</f>
        <v>0</v>
      </c>
      <c r="P87">
        <v>3</v>
      </c>
    </row>
    <row r="88">
      <c r="A88" s="36" t="s">
        <v>49</v>
      </c>
      <c r="B88" s="43"/>
      <c r="C88" s="44"/>
      <c r="D88" s="44"/>
      <c r="E88" s="50" t="s">
        <v>46</v>
      </c>
      <c r="F88" s="44"/>
      <c r="G88" s="44"/>
      <c r="H88" s="44"/>
      <c r="I88" s="44"/>
      <c r="J88" s="45"/>
    </row>
    <row r="89">
      <c r="A89" s="36" t="s">
        <v>59</v>
      </c>
      <c r="B89" s="43"/>
      <c r="C89" s="44"/>
      <c r="D89" s="44"/>
      <c r="E89" s="46" t="s">
        <v>198</v>
      </c>
      <c r="F89" s="44"/>
      <c r="G89" s="44"/>
      <c r="H89" s="44"/>
      <c r="I89" s="44"/>
      <c r="J89" s="45"/>
    </row>
    <row r="90" ht="195">
      <c r="A90" s="36" t="s">
        <v>51</v>
      </c>
      <c r="B90" s="43"/>
      <c r="C90" s="44"/>
      <c r="D90" s="44"/>
      <c r="E90" s="38" t="s">
        <v>199</v>
      </c>
      <c r="F90" s="44"/>
      <c r="G90" s="44"/>
      <c r="H90" s="44"/>
      <c r="I90" s="44"/>
      <c r="J90" s="45"/>
    </row>
    <row r="91">
      <c r="A91" s="36" t="s">
        <v>44</v>
      </c>
      <c r="B91" s="36">
        <v>22</v>
      </c>
      <c r="C91" s="37" t="s">
        <v>200</v>
      </c>
      <c r="D91" s="36" t="s">
        <v>46</v>
      </c>
      <c r="E91" s="38" t="s">
        <v>201</v>
      </c>
      <c r="F91" s="39" t="s">
        <v>139</v>
      </c>
      <c r="G91" s="40">
        <v>1285.798</v>
      </c>
      <c r="H91" s="41">
        <v>0</v>
      </c>
      <c r="I91" s="41">
        <f>ROUND(G91*H91,P4)</f>
        <v>0</v>
      </c>
      <c r="J91" s="36"/>
      <c r="O91" s="42">
        <f>I91*0.21</f>
        <v>0</v>
      </c>
      <c r="P91">
        <v>3</v>
      </c>
    </row>
    <row r="92">
      <c r="A92" s="36" t="s">
        <v>49</v>
      </c>
      <c r="B92" s="43"/>
      <c r="C92" s="44"/>
      <c r="D92" s="44"/>
      <c r="E92" s="38" t="s">
        <v>202</v>
      </c>
      <c r="F92" s="44"/>
      <c r="G92" s="44"/>
      <c r="H92" s="44"/>
      <c r="I92" s="44"/>
      <c r="J92" s="45"/>
    </row>
    <row r="93" ht="45">
      <c r="A93" s="36" t="s">
        <v>59</v>
      </c>
      <c r="B93" s="43"/>
      <c r="C93" s="44"/>
      <c r="D93" s="44"/>
      <c r="E93" s="46" t="s">
        <v>203</v>
      </c>
      <c r="F93" s="44"/>
      <c r="G93" s="44"/>
      <c r="H93" s="44"/>
      <c r="I93" s="44"/>
      <c r="J93" s="45"/>
    </row>
    <row r="94" ht="120">
      <c r="A94" s="36" t="s">
        <v>51</v>
      </c>
      <c r="B94" s="43"/>
      <c r="C94" s="44"/>
      <c r="D94" s="44"/>
      <c r="E94" s="38" t="s">
        <v>204</v>
      </c>
      <c r="F94" s="44"/>
      <c r="G94" s="44"/>
      <c r="H94" s="44"/>
      <c r="I94" s="44"/>
      <c r="J94" s="45"/>
    </row>
    <row r="95">
      <c r="A95" s="30" t="s">
        <v>41</v>
      </c>
      <c r="B95" s="31"/>
      <c r="C95" s="32" t="s">
        <v>205</v>
      </c>
      <c r="D95" s="33"/>
      <c r="E95" s="30" t="s">
        <v>206</v>
      </c>
      <c r="F95" s="33"/>
      <c r="G95" s="33"/>
      <c r="H95" s="33"/>
      <c r="I95" s="34">
        <f>SUMIFS(I96:I150,A96:A150,"P")</f>
        <v>0</v>
      </c>
      <c r="J95" s="35"/>
    </row>
    <row r="96">
      <c r="A96" s="36" t="s">
        <v>44</v>
      </c>
      <c r="B96" s="36">
        <v>23</v>
      </c>
      <c r="C96" s="37" t="s">
        <v>207</v>
      </c>
      <c r="D96" s="36" t="s">
        <v>46</v>
      </c>
      <c r="E96" s="38" t="s">
        <v>208</v>
      </c>
      <c r="F96" s="39" t="s">
        <v>139</v>
      </c>
      <c r="G96" s="40">
        <v>1187.1469999999999</v>
      </c>
      <c r="H96" s="41">
        <v>0</v>
      </c>
      <c r="I96" s="41">
        <f>ROUND(G96*H96,P4)</f>
        <v>0</v>
      </c>
      <c r="J96" s="36"/>
      <c r="O96" s="42">
        <f>I96*0.21</f>
        <v>0</v>
      </c>
      <c r="P96">
        <v>3</v>
      </c>
    </row>
    <row r="97">
      <c r="A97" s="36" t="s">
        <v>49</v>
      </c>
      <c r="B97" s="43"/>
      <c r="C97" s="44"/>
      <c r="D97" s="44"/>
      <c r="E97" s="38" t="s">
        <v>209</v>
      </c>
      <c r="F97" s="44"/>
      <c r="G97" s="44"/>
      <c r="H97" s="44"/>
      <c r="I97" s="44"/>
      <c r="J97" s="45"/>
    </row>
    <row r="98">
      <c r="A98" s="36" t="s">
        <v>59</v>
      </c>
      <c r="B98" s="43"/>
      <c r="C98" s="44"/>
      <c r="D98" s="44"/>
      <c r="E98" s="46" t="s">
        <v>210</v>
      </c>
      <c r="F98" s="44"/>
      <c r="G98" s="44"/>
      <c r="H98" s="44"/>
      <c r="I98" s="44"/>
      <c r="J98" s="45"/>
    </row>
    <row r="99" ht="60">
      <c r="A99" s="36" t="s">
        <v>51</v>
      </c>
      <c r="B99" s="43"/>
      <c r="C99" s="44"/>
      <c r="D99" s="44"/>
      <c r="E99" s="38" t="s">
        <v>211</v>
      </c>
      <c r="F99" s="44"/>
      <c r="G99" s="44"/>
      <c r="H99" s="44"/>
      <c r="I99" s="44"/>
      <c r="J99" s="45"/>
    </row>
    <row r="100">
      <c r="A100" s="36" t="s">
        <v>44</v>
      </c>
      <c r="B100" s="36">
        <v>24</v>
      </c>
      <c r="C100" s="37" t="s">
        <v>212</v>
      </c>
      <c r="D100" s="36" t="s">
        <v>46</v>
      </c>
      <c r="E100" s="38" t="s">
        <v>213</v>
      </c>
      <c r="F100" s="39" t="s">
        <v>139</v>
      </c>
      <c r="G100" s="40">
        <v>1.9299999999999999</v>
      </c>
      <c r="H100" s="41">
        <v>0</v>
      </c>
      <c r="I100" s="41">
        <f>ROUND(G100*H100,P4)</f>
        <v>0</v>
      </c>
      <c r="J100" s="36"/>
      <c r="O100" s="42">
        <f>I100*0.21</f>
        <v>0</v>
      </c>
      <c r="P100">
        <v>3</v>
      </c>
    </row>
    <row r="101">
      <c r="A101" s="36" t="s">
        <v>49</v>
      </c>
      <c r="B101" s="43"/>
      <c r="C101" s="44"/>
      <c r="D101" s="44"/>
      <c r="E101" s="50" t="s">
        <v>46</v>
      </c>
      <c r="F101" s="44"/>
      <c r="G101" s="44"/>
      <c r="H101" s="44"/>
      <c r="I101" s="44"/>
      <c r="J101" s="45"/>
    </row>
    <row r="102">
      <c r="A102" s="36" t="s">
        <v>59</v>
      </c>
      <c r="B102" s="43"/>
      <c r="C102" s="44"/>
      <c r="D102" s="44"/>
      <c r="E102" s="46" t="s">
        <v>214</v>
      </c>
      <c r="F102" s="44"/>
      <c r="G102" s="44"/>
      <c r="H102" s="44"/>
      <c r="I102" s="44"/>
      <c r="J102" s="45"/>
    </row>
    <row r="103" ht="60">
      <c r="A103" s="36" t="s">
        <v>51</v>
      </c>
      <c r="B103" s="43"/>
      <c r="C103" s="44"/>
      <c r="D103" s="44"/>
      <c r="E103" s="38" t="s">
        <v>211</v>
      </c>
      <c r="F103" s="44"/>
      <c r="G103" s="44"/>
      <c r="H103" s="44"/>
      <c r="I103" s="44"/>
      <c r="J103" s="45"/>
    </row>
    <row r="104">
      <c r="A104" s="36" t="s">
        <v>44</v>
      </c>
      <c r="B104" s="36">
        <v>25</v>
      </c>
      <c r="C104" s="37" t="s">
        <v>215</v>
      </c>
      <c r="D104" s="36" t="s">
        <v>46</v>
      </c>
      <c r="E104" s="38" t="s">
        <v>216</v>
      </c>
      <c r="F104" s="39" t="s">
        <v>139</v>
      </c>
      <c r="G104" s="40">
        <v>1142.046</v>
      </c>
      <c r="H104" s="41">
        <v>0</v>
      </c>
      <c r="I104" s="41">
        <f>ROUND(G104*H104,P4)</f>
        <v>0</v>
      </c>
      <c r="J104" s="36"/>
      <c r="O104" s="42">
        <f>I104*0.21</f>
        <v>0</v>
      </c>
      <c r="P104">
        <v>3</v>
      </c>
    </row>
    <row r="105">
      <c r="A105" s="36" t="s">
        <v>49</v>
      </c>
      <c r="B105" s="43"/>
      <c r="C105" s="44"/>
      <c r="D105" s="44"/>
      <c r="E105" s="38" t="s">
        <v>217</v>
      </c>
      <c r="F105" s="44"/>
      <c r="G105" s="44"/>
      <c r="H105" s="44"/>
      <c r="I105" s="44"/>
      <c r="J105" s="45"/>
    </row>
    <row r="106">
      <c r="A106" s="36" t="s">
        <v>59</v>
      </c>
      <c r="B106" s="43"/>
      <c r="C106" s="44"/>
      <c r="D106" s="44"/>
      <c r="E106" s="46" t="s">
        <v>218</v>
      </c>
      <c r="F106" s="44"/>
      <c r="G106" s="44"/>
      <c r="H106" s="44"/>
      <c r="I106" s="44"/>
      <c r="J106" s="45"/>
    </row>
    <row r="107" ht="60">
      <c r="A107" s="36" t="s">
        <v>51</v>
      </c>
      <c r="B107" s="43"/>
      <c r="C107" s="44"/>
      <c r="D107" s="44"/>
      <c r="E107" s="38" t="s">
        <v>211</v>
      </c>
      <c r="F107" s="44"/>
      <c r="G107" s="44"/>
      <c r="H107" s="44"/>
      <c r="I107" s="44"/>
      <c r="J107" s="45"/>
    </row>
    <row r="108">
      <c r="A108" s="36" t="s">
        <v>44</v>
      </c>
      <c r="B108" s="36">
        <v>26</v>
      </c>
      <c r="C108" s="37" t="s">
        <v>219</v>
      </c>
      <c r="D108" s="36" t="s">
        <v>46</v>
      </c>
      <c r="E108" s="38" t="s">
        <v>220</v>
      </c>
      <c r="F108" s="39" t="s">
        <v>139</v>
      </c>
      <c r="G108" s="40">
        <v>78.489999999999995</v>
      </c>
      <c r="H108" s="41">
        <v>0</v>
      </c>
      <c r="I108" s="41">
        <f>ROUND(G108*H108,P4)</f>
        <v>0</v>
      </c>
      <c r="J108" s="36"/>
      <c r="O108" s="42">
        <f>I108*0.21</f>
        <v>0</v>
      </c>
      <c r="P108">
        <v>3</v>
      </c>
    </row>
    <row r="109">
      <c r="A109" s="36" t="s">
        <v>49</v>
      </c>
      <c r="B109" s="43"/>
      <c r="C109" s="44"/>
      <c r="D109" s="44"/>
      <c r="E109" s="38" t="s">
        <v>221</v>
      </c>
      <c r="F109" s="44"/>
      <c r="G109" s="44"/>
      <c r="H109" s="44"/>
      <c r="I109" s="44"/>
      <c r="J109" s="45"/>
    </row>
    <row r="110">
      <c r="A110" s="36" t="s">
        <v>59</v>
      </c>
      <c r="B110" s="43"/>
      <c r="C110" s="44"/>
      <c r="D110" s="44"/>
      <c r="E110" s="46" t="s">
        <v>222</v>
      </c>
      <c r="F110" s="44"/>
      <c r="G110" s="44"/>
      <c r="H110" s="44"/>
      <c r="I110" s="44"/>
      <c r="J110" s="45"/>
    </row>
    <row r="111" ht="120">
      <c r="A111" s="36" t="s">
        <v>51</v>
      </c>
      <c r="B111" s="43"/>
      <c r="C111" s="44"/>
      <c r="D111" s="44"/>
      <c r="E111" s="38" t="s">
        <v>223</v>
      </c>
      <c r="F111" s="44"/>
      <c r="G111" s="44"/>
      <c r="H111" s="44"/>
      <c r="I111" s="44"/>
      <c r="J111" s="45"/>
    </row>
    <row r="112">
      <c r="A112" s="36" t="s">
        <v>44</v>
      </c>
      <c r="B112" s="36">
        <v>27</v>
      </c>
      <c r="C112" s="37" t="s">
        <v>224</v>
      </c>
      <c r="D112" s="36" t="s">
        <v>46</v>
      </c>
      <c r="E112" s="38" t="s">
        <v>225</v>
      </c>
      <c r="F112" s="39" t="s">
        <v>139</v>
      </c>
      <c r="G112" s="40">
        <v>1102.962</v>
      </c>
      <c r="H112" s="41">
        <v>0</v>
      </c>
      <c r="I112" s="41">
        <f>ROUND(G112*H112,P4)</f>
        <v>0</v>
      </c>
      <c r="J112" s="36"/>
      <c r="O112" s="42">
        <f>I112*0.21</f>
        <v>0</v>
      </c>
      <c r="P112">
        <v>3</v>
      </c>
    </row>
    <row r="113">
      <c r="A113" s="36" t="s">
        <v>49</v>
      </c>
      <c r="B113" s="43"/>
      <c r="C113" s="44"/>
      <c r="D113" s="44"/>
      <c r="E113" s="38" t="s">
        <v>226</v>
      </c>
      <c r="F113" s="44"/>
      <c r="G113" s="44"/>
      <c r="H113" s="44"/>
      <c r="I113" s="44"/>
      <c r="J113" s="45"/>
    </row>
    <row r="114">
      <c r="A114" s="36" t="s">
        <v>59</v>
      </c>
      <c r="B114" s="43"/>
      <c r="C114" s="44"/>
      <c r="D114" s="44"/>
      <c r="E114" s="46" t="s">
        <v>227</v>
      </c>
      <c r="F114" s="44"/>
      <c r="G114" s="44"/>
      <c r="H114" s="44"/>
      <c r="I114" s="44"/>
      <c r="J114" s="45"/>
    </row>
    <row r="115" ht="75">
      <c r="A115" s="36" t="s">
        <v>51</v>
      </c>
      <c r="B115" s="43"/>
      <c r="C115" s="44"/>
      <c r="D115" s="44"/>
      <c r="E115" s="38" t="s">
        <v>228</v>
      </c>
      <c r="F115" s="44"/>
      <c r="G115" s="44"/>
      <c r="H115" s="44"/>
      <c r="I115" s="44"/>
      <c r="J115" s="45"/>
    </row>
    <row r="116">
      <c r="A116" s="36" t="s">
        <v>44</v>
      </c>
      <c r="B116" s="36">
        <v>28</v>
      </c>
      <c r="C116" s="37" t="s">
        <v>229</v>
      </c>
      <c r="D116" s="36" t="s">
        <v>46</v>
      </c>
      <c r="E116" s="38" t="s">
        <v>230</v>
      </c>
      <c r="F116" s="39" t="s">
        <v>139</v>
      </c>
      <c r="G116" s="40">
        <v>1713.98</v>
      </c>
      <c r="H116" s="41">
        <v>0</v>
      </c>
      <c r="I116" s="41">
        <f>ROUND(G116*H116,P4)</f>
        <v>0</v>
      </c>
      <c r="J116" s="36"/>
      <c r="O116" s="42">
        <f>I116*0.21</f>
        <v>0</v>
      </c>
      <c r="P116">
        <v>3</v>
      </c>
    </row>
    <row r="117">
      <c r="A117" s="36" t="s">
        <v>49</v>
      </c>
      <c r="B117" s="43"/>
      <c r="C117" s="44"/>
      <c r="D117" s="44"/>
      <c r="E117" s="38" t="s">
        <v>231</v>
      </c>
      <c r="F117" s="44"/>
      <c r="G117" s="44"/>
      <c r="H117" s="44"/>
      <c r="I117" s="44"/>
      <c r="J117" s="45"/>
    </row>
    <row r="118">
      <c r="A118" s="36" t="s">
        <v>59</v>
      </c>
      <c r="B118" s="43"/>
      <c r="C118" s="44"/>
      <c r="D118" s="44"/>
      <c r="E118" s="46" t="s">
        <v>232</v>
      </c>
      <c r="F118" s="44"/>
      <c r="G118" s="44"/>
      <c r="H118" s="44"/>
      <c r="I118" s="44"/>
      <c r="J118" s="45"/>
    </row>
    <row r="119" ht="75">
      <c r="A119" s="36" t="s">
        <v>51</v>
      </c>
      <c r="B119" s="43"/>
      <c r="C119" s="44"/>
      <c r="D119" s="44"/>
      <c r="E119" s="38" t="s">
        <v>228</v>
      </c>
      <c r="F119" s="44"/>
      <c r="G119" s="44"/>
      <c r="H119" s="44"/>
      <c r="I119" s="44"/>
      <c r="J119" s="45"/>
    </row>
    <row r="120">
      <c r="A120" s="36" t="s">
        <v>44</v>
      </c>
      <c r="B120" s="36">
        <v>29</v>
      </c>
      <c r="C120" s="37" t="s">
        <v>233</v>
      </c>
      <c r="D120" s="36" t="s">
        <v>46</v>
      </c>
      <c r="E120" s="38" t="s">
        <v>234</v>
      </c>
      <c r="F120" s="39" t="s">
        <v>139</v>
      </c>
      <c r="G120" s="40">
        <v>1075.0799999999999</v>
      </c>
      <c r="H120" s="41">
        <v>0</v>
      </c>
      <c r="I120" s="41">
        <f>ROUND(G120*H120,P4)</f>
        <v>0</v>
      </c>
      <c r="J120" s="36"/>
      <c r="O120" s="42">
        <f>I120*0.21</f>
        <v>0</v>
      </c>
      <c r="P120">
        <v>3</v>
      </c>
    </row>
    <row r="121">
      <c r="A121" s="36" t="s">
        <v>49</v>
      </c>
      <c r="B121" s="43"/>
      <c r="C121" s="44"/>
      <c r="D121" s="44"/>
      <c r="E121" s="38" t="s">
        <v>235</v>
      </c>
      <c r="F121" s="44"/>
      <c r="G121" s="44"/>
      <c r="H121" s="44"/>
      <c r="I121" s="44"/>
      <c r="J121" s="45"/>
    </row>
    <row r="122">
      <c r="A122" s="36" t="s">
        <v>59</v>
      </c>
      <c r="B122" s="43"/>
      <c r="C122" s="44"/>
      <c r="D122" s="44"/>
      <c r="E122" s="46" t="s">
        <v>236</v>
      </c>
      <c r="F122" s="44"/>
      <c r="G122" s="44"/>
      <c r="H122" s="44"/>
      <c r="I122" s="44"/>
      <c r="J122" s="45"/>
    </row>
    <row r="123" ht="165">
      <c r="A123" s="36" t="s">
        <v>51</v>
      </c>
      <c r="B123" s="43"/>
      <c r="C123" s="44"/>
      <c r="D123" s="44"/>
      <c r="E123" s="38" t="s">
        <v>237</v>
      </c>
      <c r="F123" s="44"/>
      <c r="G123" s="44"/>
      <c r="H123" s="44"/>
      <c r="I123" s="44"/>
      <c r="J123" s="45"/>
    </row>
    <row r="124">
      <c r="A124" s="36" t="s">
        <v>44</v>
      </c>
      <c r="B124" s="36">
        <v>30</v>
      </c>
      <c r="C124" s="37" t="s">
        <v>238</v>
      </c>
      <c r="D124" s="36" t="s">
        <v>46</v>
      </c>
      <c r="E124" s="38" t="s">
        <v>239</v>
      </c>
      <c r="F124" s="39" t="s">
        <v>139</v>
      </c>
      <c r="G124" s="40">
        <v>666.18200000000002</v>
      </c>
      <c r="H124" s="41">
        <v>0</v>
      </c>
      <c r="I124" s="41">
        <f>ROUND(G124*H124,P4)</f>
        <v>0</v>
      </c>
      <c r="J124" s="36"/>
      <c r="O124" s="42">
        <f>I124*0.21</f>
        <v>0</v>
      </c>
      <c r="P124">
        <v>3</v>
      </c>
    </row>
    <row r="125">
      <c r="A125" s="36" t="s">
        <v>49</v>
      </c>
      <c r="B125" s="43"/>
      <c r="C125" s="44"/>
      <c r="D125" s="44"/>
      <c r="E125" s="38" t="s">
        <v>240</v>
      </c>
      <c r="F125" s="44"/>
      <c r="G125" s="44"/>
      <c r="H125" s="44"/>
      <c r="I125" s="44"/>
      <c r="J125" s="45"/>
    </row>
    <row r="126">
      <c r="A126" s="36" t="s">
        <v>59</v>
      </c>
      <c r="B126" s="43"/>
      <c r="C126" s="44"/>
      <c r="D126" s="44"/>
      <c r="E126" s="46" t="s">
        <v>241</v>
      </c>
      <c r="F126" s="44"/>
      <c r="G126" s="44"/>
      <c r="H126" s="44"/>
      <c r="I126" s="44"/>
      <c r="J126" s="45"/>
    </row>
    <row r="127" ht="165">
      <c r="A127" s="36" t="s">
        <v>51</v>
      </c>
      <c r="B127" s="43"/>
      <c r="C127" s="44"/>
      <c r="D127" s="44"/>
      <c r="E127" s="38" t="s">
        <v>237</v>
      </c>
      <c r="F127" s="44"/>
      <c r="G127" s="44"/>
      <c r="H127" s="44"/>
      <c r="I127" s="44"/>
      <c r="J127" s="45"/>
    </row>
    <row r="128">
      <c r="A128" s="36" t="s">
        <v>44</v>
      </c>
      <c r="B128" s="36">
        <v>31</v>
      </c>
      <c r="C128" s="37" t="s">
        <v>242</v>
      </c>
      <c r="D128" s="36" t="s">
        <v>46</v>
      </c>
      <c r="E128" s="38" t="s">
        <v>243</v>
      </c>
      <c r="F128" s="39" t="s">
        <v>139</v>
      </c>
      <c r="G128" s="40">
        <v>670.84500000000003</v>
      </c>
      <c r="H128" s="41">
        <v>0</v>
      </c>
      <c r="I128" s="41">
        <f>ROUND(G128*H128,P4)</f>
        <v>0</v>
      </c>
      <c r="J128" s="36"/>
      <c r="O128" s="42">
        <f>I128*0.21</f>
        <v>0</v>
      </c>
      <c r="P128">
        <v>3</v>
      </c>
    </row>
    <row r="129">
      <c r="A129" s="36" t="s">
        <v>49</v>
      </c>
      <c r="B129" s="43"/>
      <c r="C129" s="44"/>
      <c r="D129" s="44"/>
      <c r="E129" s="38" t="s">
        <v>244</v>
      </c>
      <c r="F129" s="44"/>
      <c r="G129" s="44"/>
      <c r="H129" s="44"/>
      <c r="I129" s="44"/>
      <c r="J129" s="45"/>
    </row>
    <row r="130">
      <c r="A130" s="36" t="s">
        <v>59</v>
      </c>
      <c r="B130" s="43"/>
      <c r="C130" s="44"/>
      <c r="D130" s="44"/>
      <c r="E130" s="46" t="s">
        <v>245</v>
      </c>
      <c r="F130" s="44"/>
      <c r="G130" s="44"/>
      <c r="H130" s="44"/>
      <c r="I130" s="44"/>
      <c r="J130" s="45"/>
    </row>
    <row r="131" ht="165">
      <c r="A131" s="36" t="s">
        <v>51</v>
      </c>
      <c r="B131" s="43"/>
      <c r="C131" s="44"/>
      <c r="D131" s="44"/>
      <c r="E131" s="38" t="s">
        <v>237</v>
      </c>
      <c r="F131" s="44"/>
      <c r="G131" s="44"/>
      <c r="H131" s="44"/>
      <c r="I131" s="44"/>
      <c r="J131" s="45"/>
    </row>
    <row r="132">
      <c r="A132" s="36" t="s">
        <v>44</v>
      </c>
      <c r="B132" s="36">
        <v>32</v>
      </c>
      <c r="C132" s="37" t="s">
        <v>246</v>
      </c>
      <c r="D132" s="36" t="s">
        <v>46</v>
      </c>
      <c r="E132" s="38" t="s">
        <v>247</v>
      </c>
      <c r="F132" s="39" t="s">
        <v>139</v>
      </c>
      <c r="G132" s="40">
        <v>394.53800000000001</v>
      </c>
      <c r="H132" s="41">
        <v>0</v>
      </c>
      <c r="I132" s="41">
        <f>ROUND(G132*H132,P4)</f>
        <v>0</v>
      </c>
      <c r="J132" s="36"/>
      <c r="O132" s="42">
        <f>I132*0.21</f>
        <v>0</v>
      </c>
      <c r="P132">
        <v>3</v>
      </c>
    </row>
    <row r="133">
      <c r="A133" s="36" t="s">
        <v>49</v>
      </c>
      <c r="B133" s="43"/>
      <c r="C133" s="44"/>
      <c r="D133" s="44"/>
      <c r="E133" s="38" t="s">
        <v>248</v>
      </c>
      <c r="F133" s="44"/>
      <c r="G133" s="44"/>
      <c r="H133" s="44"/>
      <c r="I133" s="44"/>
      <c r="J133" s="45"/>
    </row>
    <row r="134">
      <c r="A134" s="36" t="s">
        <v>59</v>
      </c>
      <c r="B134" s="43"/>
      <c r="C134" s="44"/>
      <c r="D134" s="44"/>
      <c r="E134" s="46" t="s">
        <v>249</v>
      </c>
      <c r="F134" s="44"/>
      <c r="G134" s="44"/>
      <c r="H134" s="44"/>
      <c r="I134" s="44"/>
      <c r="J134" s="45"/>
    </row>
    <row r="135" ht="165">
      <c r="A135" s="36" t="s">
        <v>51</v>
      </c>
      <c r="B135" s="43"/>
      <c r="C135" s="44"/>
      <c r="D135" s="44"/>
      <c r="E135" s="38" t="s">
        <v>237</v>
      </c>
      <c r="F135" s="44"/>
      <c r="G135" s="44"/>
      <c r="H135" s="44"/>
      <c r="I135" s="44"/>
      <c r="J135" s="45"/>
    </row>
    <row r="136">
      <c r="A136" s="36" t="s">
        <v>44</v>
      </c>
      <c r="B136" s="36">
        <v>33</v>
      </c>
      <c r="C136" s="37" t="s">
        <v>250</v>
      </c>
      <c r="D136" s="36" t="s">
        <v>46</v>
      </c>
      <c r="E136" s="38" t="s">
        <v>251</v>
      </c>
      <c r="F136" s="39" t="s">
        <v>139</v>
      </c>
      <c r="G136" s="40">
        <v>70.340000000000003</v>
      </c>
      <c r="H136" s="41">
        <v>0</v>
      </c>
      <c r="I136" s="41">
        <f>ROUND(G136*H136,P4)</f>
        <v>0</v>
      </c>
      <c r="J136" s="36"/>
      <c r="O136" s="42">
        <f>I136*0.21</f>
        <v>0</v>
      </c>
      <c r="P136">
        <v>3</v>
      </c>
    </row>
    <row r="137">
      <c r="A137" s="36" t="s">
        <v>49</v>
      </c>
      <c r="B137" s="43"/>
      <c r="C137" s="44"/>
      <c r="D137" s="44"/>
      <c r="E137" s="38" t="s">
        <v>252</v>
      </c>
      <c r="F137" s="44"/>
      <c r="G137" s="44"/>
      <c r="H137" s="44"/>
      <c r="I137" s="44"/>
      <c r="J137" s="45"/>
    </row>
    <row r="138" ht="165">
      <c r="A138" s="36" t="s">
        <v>51</v>
      </c>
      <c r="B138" s="43"/>
      <c r="C138" s="44"/>
      <c r="D138" s="44"/>
      <c r="E138" s="38" t="s">
        <v>253</v>
      </c>
      <c r="F138" s="44"/>
      <c r="G138" s="44"/>
      <c r="H138" s="44"/>
      <c r="I138" s="44"/>
      <c r="J138" s="45"/>
    </row>
    <row r="139">
      <c r="A139" s="36" t="s">
        <v>44</v>
      </c>
      <c r="B139" s="36">
        <v>34</v>
      </c>
      <c r="C139" s="37" t="s">
        <v>254</v>
      </c>
      <c r="D139" s="36" t="s">
        <v>46</v>
      </c>
      <c r="E139" s="38" t="s">
        <v>255</v>
      </c>
      <c r="F139" s="39" t="s">
        <v>139</v>
      </c>
      <c r="G139" s="40">
        <v>70.340000000000003</v>
      </c>
      <c r="H139" s="41">
        <v>0</v>
      </c>
      <c r="I139" s="41">
        <f>ROUND(G139*H139,P4)</f>
        <v>0</v>
      </c>
      <c r="J139" s="36"/>
      <c r="O139" s="42">
        <f>I139*0.21</f>
        <v>0</v>
      </c>
      <c r="P139">
        <v>3</v>
      </c>
    </row>
    <row r="140">
      <c r="A140" s="36" t="s">
        <v>49</v>
      </c>
      <c r="B140" s="43"/>
      <c r="C140" s="44"/>
      <c r="D140" s="44"/>
      <c r="E140" s="50" t="s">
        <v>46</v>
      </c>
      <c r="F140" s="44"/>
      <c r="G140" s="44"/>
      <c r="H140" s="44"/>
      <c r="I140" s="44"/>
      <c r="J140" s="45"/>
    </row>
    <row r="141">
      <c r="A141" s="36" t="s">
        <v>59</v>
      </c>
      <c r="B141" s="43"/>
      <c r="C141" s="44"/>
      <c r="D141" s="44"/>
      <c r="E141" s="46" t="s">
        <v>256</v>
      </c>
      <c r="F141" s="44"/>
      <c r="G141" s="44"/>
      <c r="H141" s="44"/>
      <c r="I141" s="44"/>
      <c r="J141" s="45"/>
    </row>
    <row r="142" ht="180">
      <c r="A142" s="36" t="s">
        <v>51</v>
      </c>
      <c r="B142" s="43"/>
      <c r="C142" s="44"/>
      <c r="D142" s="44"/>
      <c r="E142" s="38" t="s">
        <v>257</v>
      </c>
      <c r="F142" s="44"/>
      <c r="G142" s="44"/>
      <c r="H142" s="44"/>
      <c r="I142" s="44"/>
      <c r="J142" s="45"/>
    </row>
    <row r="143">
      <c r="A143" s="36" t="s">
        <v>44</v>
      </c>
      <c r="B143" s="36">
        <v>35</v>
      </c>
      <c r="C143" s="37" t="s">
        <v>258</v>
      </c>
      <c r="D143" s="36" t="s">
        <v>46</v>
      </c>
      <c r="E143" s="38" t="s">
        <v>259</v>
      </c>
      <c r="F143" s="39" t="s">
        <v>139</v>
      </c>
      <c r="G143" s="40">
        <v>5.1600000000000001</v>
      </c>
      <c r="H143" s="41">
        <v>0</v>
      </c>
      <c r="I143" s="41">
        <f>ROUND(G143*H143,P4)</f>
        <v>0</v>
      </c>
      <c r="J143" s="36"/>
      <c r="O143" s="42">
        <f>I143*0.21</f>
        <v>0</v>
      </c>
      <c r="P143">
        <v>3</v>
      </c>
    </row>
    <row r="144">
      <c r="A144" s="36" t="s">
        <v>49</v>
      </c>
      <c r="B144" s="43"/>
      <c r="C144" s="44"/>
      <c r="D144" s="44"/>
      <c r="E144" s="38" t="s">
        <v>260</v>
      </c>
      <c r="F144" s="44"/>
      <c r="G144" s="44"/>
      <c r="H144" s="44"/>
      <c r="I144" s="44"/>
      <c r="J144" s="45"/>
    </row>
    <row r="145">
      <c r="A145" s="36" t="s">
        <v>59</v>
      </c>
      <c r="B145" s="43"/>
      <c r="C145" s="44"/>
      <c r="D145" s="44"/>
      <c r="E145" s="46" t="s">
        <v>261</v>
      </c>
      <c r="F145" s="44"/>
      <c r="G145" s="44"/>
      <c r="H145" s="44"/>
      <c r="I145" s="44"/>
      <c r="J145" s="45"/>
    </row>
    <row r="146" ht="195">
      <c r="A146" s="36" t="s">
        <v>51</v>
      </c>
      <c r="B146" s="43"/>
      <c r="C146" s="44"/>
      <c r="D146" s="44"/>
      <c r="E146" s="38" t="s">
        <v>262</v>
      </c>
      <c r="F146" s="44"/>
      <c r="G146" s="44"/>
      <c r="H146" s="44"/>
      <c r="I146" s="44"/>
      <c r="J146" s="45"/>
    </row>
    <row r="147" ht="30">
      <c r="A147" s="36" t="s">
        <v>44</v>
      </c>
      <c r="B147" s="36">
        <v>36</v>
      </c>
      <c r="C147" s="37" t="s">
        <v>263</v>
      </c>
      <c r="D147" s="36" t="s">
        <v>46</v>
      </c>
      <c r="E147" s="38" t="s">
        <v>264</v>
      </c>
      <c r="F147" s="39" t="s">
        <v>139</v>
      </c>
      <c r="G147" s="40">
        <v>3.4399999999999999</v>
      </c>
      <c r="H147" s="41">
        <v>0</v>
      </c>
      <c r="I147" s="41">
        <f>ROUND(G147*H147,P4)</f>
        <v>0</v>
      </c>
      <c r="J147" s="36"/>
      <c r="O147" s="42">
        <f>I147*0.21</f>
        <v>0</v>
      </c>
      <c r="P147">
        <v>3</v>
      </c>
    </row>
    <row r="148">
      <c r="A148" s="36" t="s">
        <v>49</v>
      </c>
      <c r="B148" s="43"/>
      <c r="C148" s="44"/>
      <c r="D148" s="44"/>
      <c r="E148" s="38" t="s">
        <v>260</v>
      </c>
      <c r="F148" s="44"/>
      <c r="G148" s="44"/>
      <c r="H148" s="44"/>
      <c r="I148" s="44"/>
      <c r="J148" s="45"/>
    </row>
    <row r="149">
      <c r="A149" s="36" t="s">
        <v>59</v>
      </c>
      <c r="B149" s="43"/>
      <c r="C149" s="44"/>
      <c r="D149" s="44"/>
      <c r="E149" s="46" t="s">
        <v>265</v>
      </c>
      <c r="F149" s="44"/>
      <c r="G149" s="44"/>
      <c r="H149" s="44"/>
      <c r="I149" s="44"/>
      <c r="J149" s="45"/>
    </row>
    <row r="150" ht="195">
      <c r="A150" s="36" t="s">
        <v>51</v>
      </c>
      <c r="B150" s="43"/>
      <c r="C150" s="44"/>
      <c r="D150" s="44"/>
      <c r="E150" s="38" t="s">
        <v>262</v>
      </c>
      <c r="F150" s="44"/>
      <c r="G150" s="44"/>
      <c r="H150" s="44"/>
      <c r="I150" s="44"/>
      <c r="J150" s="45"/>
    </row>
    <row r="151">
      <c r="A151" s="30" t="s">
        <v>41</v>
      </c>
      <c r="B151" s="31"/>
      <c r="C151" s="32" t="s">
        <v>266</v>
      </c>
      <c r="D151" s="33"/>
      <c r="E151" s="30" t="s">
        <v>267</v>
      </c>
      <c r="F151" s="33"/>
      <c r="G151" s="33"/>
      <c r="H151" s="33"/>
      <c r="I151" s="34">
        <f>SUMIFS(I152:I203,A152:A203,"P")</f>
        <v>0</v>
      </c>
      <c r="J151" s="35"/>
    </row>
    <row r="152" ht="30">
      <c r="A152" s="36" t="s">
        <v>44</v>
      </c>
      <c r="B152" s="36">
        <v>37</v>
      </c>
      <c r="C152" s="37" t="s">
        <v>268</v>
      </c>
      <c r="D152" s="36" t="s">
        <v>46</v>
      </c>
      <c r="E152" s="38" t="s">
        <v>269</v>
      </c>
      <c r="F152" s="39" t="s">
        <v>197</v>
      </c>
      <c r="G152" s="40">
        <v>75.5</v>
      </c>
      <c r="H152" s="41">
        <v>0</v>
      </c>
      <c r="I152" s="41">
        <f>ROUND(G152*H152,P4)</f>
        <v>0</v>
      </c>
      <c r="J152" s="36"/>
      <c r="O152" s="42">
        <f>I152*0.21</f>
        <v>0</v>
      </c>
      <c r="P152">
        <v>3</v>
      </c>
    </row>
    <row r="153" ht="30">
      <c r="A153" s="36" t="s">
        <v>49</v>
      </c>
      <c r="B153" s="43"/>
      <c r="C153" s="44"/>
      <c r="D153" s="44"/>
      <c r="E153" s="38" t="s">
        <v>270</v>
      </c>
      <c r="F153" s="44"/>
      <c r="G153" s="44"/>
      <c r="H153" s="44"/>
      <c r="I153" s="44"/>
      <c r="J153" s="45"/>
    </row>
    <row r="154">
      <c r="A154" s="36" t="s">
        <v>59</v>
      </c>
      <c r="B154" s="43"/>
      <c r="C154" s="44"/>
      <c r="D154" s="44"/>
      <c r="E154" s="46" t="s">
        <v>271</v>
      </c>
      <c r="F154" s="44"/>
      <c r="G154" s="44"/>
      <c r="H154" s="44"/>
      <c r="I154" s="44"/>
      <c r="J154" s="45"/>
    </row>
    <row r="155" ht="165">
      <c r="A155" s="36" t="s">
        <v>51</v>
      </c>
      <c r="B155" s="43"/>
      <c r="C155" s="44"/>
      <c r="D155" s="44"/>
      <c r="E155" s="38" t="s">
        <v>272</v>
      </c>
      <c r="F155" s="44"/>
      <c r="G155" s="44"/>
      <c r="H155" s="44"/>
      <c r="I155" s="44"/>
      <c r="J155" s="45"/>
    </row>
    <row r="156" ht="30">
      <c r="A156" s="36" t="s">
        <v>44</v>
      </c>
      <c r="B156" s="36">
        <v>38</v>
      </c>
      <c r="C156" s="37" t="s">
        <v>273</v>
      </c>
      <c r="D156" s="36" t="s">
        <v>46</v>
      </c>
      <c r="E156" s="38" t="s">
        <v>274</v>
      </c>
      <c r="F156" s="39" t="s">
        <v>197</v>
      </c>
      <c r="G156" s="40">
        <v>103.8</v>
      </c>
      <c r="H156" s="41">
        <v>0</v>
      </c>
      <c r="I156" s="41">
        <f>ROUND(G156*H156,P4)</f>
        <v>0</v>
      </c>
      <c r="J156" s="36"/>
      <c r="O156" s="42">
        <f>I156*0.21</f>
        <v>0</v>
      </c>
      <c r="P156">
        <v>3</v>
      </c>
    </row>
    <row r="157">
      <c r="A157" s="36" t="s">
        <v>49</v>
      </c>
      <c r="B157" s="43"/>
      <c r="C157" s="44"/>
      <c r="D157" s="44"/>
      <c r="E157" s="38" t="s">
        <v>275</v>
      </c>
      <c r="F157" s="44"/>
      <c r="G157" s="44"/>
      <c r="H157" s="44"/>
      <c r="I157" s="44"/>
      <c r="J157" s="45"/>
    </row>
    <row r="158">
      <c r="A158" s="36" t="s">
        <v>59</v>
      </c>
      <c r="B158" s="43"/>
      <c r="C158" s="44"/>
      <c r="D158" s="44"/>
      <c r="E158" s="46" t="s">
        <v>276</v>
      </c>
      <c r="F158" s="44"/>
      <c r="G158" s="44"/>
      <c r="H158" s="44"/>
      <c r="I158" s="44"/>
      <c r="J158" s="45"/>
    </row>
    <row r="159" ht="45">
      <c r="A159" s="36" t="s">
        <v>51</v>
      </c>
      <c r="B159" s="43"/>
      <c r="C159" s="44"/>
      <c r="D159" s="44"/>
      <c r="E159" s="38" t="s">
        <v>277</v>
      </c>
      <c r="F159" s="44"/>
      <c r="G159" s="44"/>
      <c r="H159" s="44"/>
      <c r="I159" s="44"/>
      <c r="J159" s="45"/>
    </row>
    <row r="160" ht="30">
      <c r="A160" s="36" t="s">
        <v>44</v>
      </c>
      <c r="B160" s="36">
        <v>39</v>
      </c>
      <c r="C160" s="37" t="s">
        <v>278</v>
      </c>
      <c r="D160" s="36" t="s">
        <v>46</v>
      </c>
      <c r="E160" s="38" t="s">
        <v>279</v>
      </c>
      <c r="F160" s="39" t="s">
        <v>80</v>
      </c>
      <c r="G160" s="40">
        <v>2</v>
      </c>
      <c r="H160" s="41">
        <v>0</v>
      </c>
      <c r="I160" s="41">
        <f>ROUND(G160*H160,P4)</f>
        <v>0</v>
      </c>
      <c r="J160" s="36"/>
      <c r="O160" s="42">
        <f>I160*0.21</f>
        <v>0</v>
      </c>
      <c r="P160">
        <v>3</v>
      </c>
    </row>
    <row r="161">
      <c r="A161" s="36" t="s">
        <v>49</v>
      </c>
      <c r="B161" s="43"/>
      <c r="C161" s="44"/>
      <c r="D161" s="44"/>
      <c r="E161" s="38" t="s">
        <v>280</v>
      </c>
      <c r="F161" s="44"/>
      <c r="G161" s="44"/>
      <c r="H161" s="44"/>
      <c r="I161" s="44"/>
      <c r="J161" s="45"/>
    </row>
    <row r="162" ht="30">
      <c r="A162" s="36" t="s">
        <v>51</v>
      </c>
      <c r="B162" s="43"/>
      <c r="C162" s="44"/>
      <c r="D162" s="44"/>
      <c r="E162" s="38" t="s">
        <v>281</v>
      </c>
      <c r="F162" s="44"/>
      <c r="G162" s="44"/>
      <c r="H162" s="44"/>
      <c r="I162" s="44"/>
      <c r="J162" s="45"/>
    </row>
    <row r="163">
      <c r="A163" s="36" t="s">
        <v>44</v>
      </c>
      <c r="B163" s="36">
        <v>40</v>
      </c>
      <c r="C163" s="37" t="s">
        <v>282</v>
      </c>
      <c r="D163" s="36" t="s">
        <v>46</v>
      </c>
      <c r="E163" s="38" t="s">
        <v>283</v>
      </c>
      <c r="F163" s="39" t="s">
        <v>80</v>
      </c>
      <c r="G163" s="40">
        <v>2</v>
      </c>
      <c r="H163" s="41">
        <v>0</v>
      </c>
      <c r="I163" s="41">
        <f>ROUND(G163*H163,P4)</f>
        <v>0</v>
      </c>
      <c r="J163" s="36"/>
      <c r="O163" s="42">
        <f>I163*0.21</f>
        <v>0</v>
      </c>
      <c r="P163">
        <v>3</v>
      </c>
    </row>
    <row r="164">
      <c r="A164" s="36" t="s">
        <v>49</v>
      </c>
      <c r="B164" s="43"/>
      <c r="C164" s="44"/>
      <c r="D164" s="44"/>
      <c r="E164" s="38" t="s">
        <v>284</v>
      </c>
      <c r="F164" s="44"/>
      <c r="G164" s="44"/>
      <c r="H164" s="44"/>
      <c r="I164" s="44"/>
      <c r="J164" s="45"/>
    </row>
    <row r="165" ht="30">
      <c r="A165" s="36" t="s">
        <v>51</v>
      </c>
      <c r="B165" s="43"/>
      <c r="C165" s="44"/>
      <c r="D165" s="44"/>
      <c r="E165" s="38" t="s">
        <v>285</v>
      </c>
      <c r="F165" s="44"/>
      <c r="G165" s="44"/>
      <c r="H165" s="44"/>
      <c r="I165" s="44"/>
      <c r="J165" s="45"/>
    </row>
    <row r="166">
      <c r="A166" s="36" t="s">
        <v>44</v>
      </c>
      <c r="B166" s="36">
        <v>41</v>
      </c>
      <c r="C166" s="37" t="s">
        <v>286</v>
      </c>
      <c r="D166" s="36" t="s">
        <v>46</v>
      </c>
      <c r="E166" s="38" t="s">
        <v>287</v>
      </c>
      <c r="F166" s="39" t="s">
        <v>80</v>
      </c>
      <c r="G166" s="40">
        <v>2</v>
      </c>
      <c r="H166" s="41">
        <v>0</v>
      </c>
      <c r="I166" s="41">
        <f>ROUND(G166*H166,P4)</f>
        <v>0</v>
      </c>
      <c r="J166" s="36"/>
      <c r="O166" s="42">
        <f>I166*0.21</f>
        <v>0</v>
      </c>
      <c r="P166">
        <v>3</v>
      </c>
    </row>
    <row r="167">
      <c r="A167" s="36" t="s">
        <v>49</v>
      </c>
      <c r="B167" s="43"/>
      <c r="C167" s="44"/>
      <c r="D167" s="44"/>
      <c r="E167" s="38" t="s">
        <v>288</v>
      </c>
      <c r="F167" s="44"/>
      <c r="G167" s="44"/>
      <c r="H167" s="44"/>
      <c r="I167" s="44"/>
      <c r="J167" s="45"/>
    </row>
    <row r="168" ht="30">
      <c r="A168" s="36" t="s">
        <v>51</v>
      </c>
      <c r="B168" s="43"/>
      <c r="C168" s="44"/>
      <c r="D168" s="44"/>
      <c r="E168" s="38" t="s">
        <v>281</v>
      </c>
      <c r="F168" s="44"/>
      <c r="G168" s="44"/>
      <c r="H168" s="44"/>
      <c r="I168" s="44"/>
      <c r="J168" s="45"/>
    </row>
    <row r="169" ht="30">
      <c r="A169" s="36" t="s">
        <v>44</v>
      </c>
      <c r="B169" s="36">
        <v>42</v>
      </c>
      <c r="C169" s="37" t="s">
        <v>289</v>
      </c>
      <c r="D169" s="36" t="s">
        <v>46</v>
      </c>
      <c r="E169" s="38" t="s">
        <v>290</v>
      </c>
      <c r="F169" s="39" t="s">
        <v>139</v>
      </c>
      <c r="G169" s="40">
        <v>44.176000000000002</v>
      </c>
      <c r="H169" s="41">
        <v>0</v>
      </c>
      <c r="I169" s="41">
        <f>ROUND(G169*H169,P4)</f>
        <v>0</v>
      </c>
      <c r="J169" s="36"/>
      <c r="O169" s="42">
        <f>I169*0.21</f>
        <v>0</v>
      </c>
      <c r="P169">
        <v>3</v>
      </c>
    </row>
    <row r="170">
      <c r="A170" s="36" t="s">
        <v>49</v>
      </c>
      <c r="B170" s="43"/>
      <c r="C170" s="44"/>
      <c r="D170" s="44"/>
      <c r="E170" s="50" t="s">
        <v>46</v>
      </c>
      <c r="F170" s="44"/>
      <c r="G170" s="44"/>
      <c r="H170" s="44"/>
      <c r="I170" s="44"/>
      <c r="J170" s="45"/>
    </row>
    <row r="171" ht="60">
      <c r="A171" s="36" t="s">
        <v>59</v>
      </c>
      <c r="B171" s="43"/>
      <c r="C171" s="44"/>
      <c r="D171" s="44"/>
      <c r="E171" s="46" t="s">
        <v>291</v>
      </c>
      <c r="F171" s="44"/>
      <c r="G171" s="44"/>
      <c r="H171" s="44"/>
      <c r="I171" s="44"/>
      <c r="J171" s="45"/>
    </row>
    <row r="172" ht="60">
      <c r="A172" s="36" t="s">
        <v>51</v>
      </c>
      <c r="B172" s="43"/>
      <c r="C172" s="44"/>
      <c r="D172" s="44"/>
      <c r="E172" s="38" t="s">
        <v>292</v>
      </c>
      <c r="F172" s="44"/>
      <c r="G172" s="44"/>
      <c r="H172" s="44"/>
      <c r="I172" s="44"/>
      <c r="J172" s="45"/>
    </row>
    <row r="173">
      <c r="A173" s="36" t="s">
        <v>44</v>
      </c>
      <c r="B173" s="36">
        <v>43</v>
      </c>
      <c r="C173" s="37" t="s">
        <v>293</v>
      </c>
      <c r="D173" s="36" t="s">
        <v>46</v>
      </c>
      <c r="E173" s="38" t="s">
        <v>294</v>
      </c>
      <c r="F173" s="39" t="s">
        <v>139</v>
      </c>
      <c r="G173" s="40">
        <v>44.176000000000002</v>
      </c>
      <c r="H173" s="41">
        <v>0</v>
      </c>
      <c r="I173" s="41">
        <f>ROUND(G173*H173,P4)</f>
        <v>0</v>
      </c>
      <c r="J173" s="36"/>
      <c r="O173" s="42">
        <f>I173*0.21</f>
        <v>0</v>
      </c>
      <c r="P173">
        <v>3</v>
      </c>
    </row>
    <row r="174">
      <c r="A174" s="36" t="s">
        <v>49</v>
      </c>
      <c r="B174" s="43"/>
      <c r="C174" s="44"/>
      <c r="D174" s="44"/>
      <c r="E174" s="50" t="s">
        <v>46</v>
      </c>
      <c r="F174" s="44"/>
      <c r="G174" s="44"/>
      <c r="H174" s="44"/>
      <c r="I174" s="44"/>
      <c r="J174" s="45"/>
    </row>
    <row r="175" ht="60">
      <c r="A175" s="36" t="s">
        <v>59</v>
      </c>
      <c r="B175" s="43"/>
      <c r="C175" s="44"/>
      <c r="D175" s="44"/>
      <c r="E175" s="46" t="s">
        <v>291</v>
      </c>
      <c r="F175" s="44"/>
      <c r="G175" s="44"/>
      <c r="H175" s="44"/>
      <c r="I175" s="44"/>
      <c r="J175" s="45"/>
    </row>
    <row r="176" ht="30">
      <c r="A176" s="36" t="s">
        <v>51</v>
      </c>
      <c r="B176" s="43"/>
      <c r="C176" s="44"/>
      <c r="D176" s="44"/>
      <c r="E176" s="38" t="s">
        <v>295</v>
      </c>
      <c r="F176" s="44"/>
      <c r="G176" s="44"/>
      <c r="H176" s="44"/>
      <c r="I176" s="44"/>
      <c r="J176" s="45"/>
    </row>
    <row r="177" ht="30">
      <c r="A177" s="36" t="s">
        <v>44</v>
      </c>
      <c r="B177" s="36">
        <v>44</v>
      </c>
      <c r="C177" s="37" t="s">
        <v>296</v>
      </c>
      <c r="D177" s="36" t="s">
        <v>46</v>
      </c>
      <c r="E177" s="38" t="s">
        <v>297</v>
      </c>
      <c r="F177" s="39" t="s">
        <v>139</v>
      </c>
      <c r="G177" s="40">
        <v>44.176000000000002</v>
      </c>
      <c r="H177" s="41">
        <v>0</v>
      </c>
      <c r="I177" s="41">
        <f>ROUND(G177*H177,P4)</f>
        <v>0</v>
      </c>
      <c r="J177" s="36"/>
      <c r="O177" s="42">
        <f>I177*0.21</f>
        <v>0</v>
      </c>
      <c r="P177">
        <v>3</v>
      </c>
    </row>
    <row r="178">
      <c r="A178" s="36" t="s">
        <v>49</v>
      </c>
      <c r="B178" s="43"/>
      <c r="C178" s="44"/>
      <c r="D178" s="44"/>
      <c r="E178" s="50" t="s">
        <v>46</v>
      </c>
      <c r="F178" s="44"/>
      <c r="G178" s="44"/>
      <c r="H178" s="44"/>
      <c r="I178" s="44"/>
      <c r="J178" s="45"/>
    </row>
    <row r="179" ht="60">
      <c r="A179" s="36" t="s">
        <v>59</v>
      </c>
      <c r="B179" s="43"/>
      <c r="C179" s="44"/>
      <c r="D179" s="44"/>
      <c r="E179" s="46" t="s">
        <v>291</v>
      </c>
      <c r="F179" s="44"/>
      <c r="G179" s="44"/>
      <c r="H179" s="44"/>
      <c r="I179" s="44"/>
      <c r="J179" s="45"/>
    </row>
    <row r="180" ht="60">
      <c r="A180" s="36" t="s">
        <v>51</v>
      </c>
      <c r="B180" s="43"/>
      <c r="C180" s="44"/>
      <c r="D180" s="44"/>
      <c r="E180" s="38" t="s">
        <v>292</v>
      </c>
      <c r="F180" s="44"/>
      <c r="G180" s="44"/>
      <c r="H180" s="44"/>
      <c r="I180" s="44"/>
      <c r="J180" s="45"/>
    </row>
    <row r="181" ht="30">
      <c r="A181" s="36" t="s">
        <v>44</v>
      </c>
      <c r="B181" s="36">
        <v>45</v>
      </c>
      <c r="C181" s="37" t="s">
        <v>298</v>
      </c>
      <c r="D181" s="36" t="s">
        <v>46</v>
      </c>
      <c r="E181" s="38" t="s">
        <v>299</v>
      </c>
      <c r="F181" s="39" t="s">
        <v>197</v>
      </c>
      <c r="G181" s="40">
        <v>119.09999999999999</v>
      </c>
      <c r="H181" s="41">
        <v>0</v>
      </c>
      <c r="I181" s="41">
        <f>ROUND(G181*H181,P4)</f>
        <v>0</v>
      </c>
      <c r="J181" s="36"/>
      <c r="O181" s="42">
        <f>I181*0.21</f>
        <v>0</v>
      </c>
      <c r="P181">
        <v>3</v>
      </c>
    </row>
    <row r="182">
      <c r="A182" s="36" t="s">
        <v>49</v>
      </c>
      <c r="B182" s="43"/>
      <c r="C182" s="44"/>
      <c r="D182" s="44"/>
      <c r="E182" s="50" t="s">
        <v>46</v>
      </c>
      <c r="F182" s="44"/>
      <c r="G182" s="44"/>
      <c r="H182" s="44"/>
      <c r="I182" s="44"/>
      <c r="J182" s="45"/>
    </row>
    <row r="183">
      <c r="A183" s="36" t="s">
        <v>59</v>
      </c>
      <c r="B183" s="43"/>
      <c r="C183" s="44"/>
      <c r="D183" s="44"/>
      <c r="E183" s="46" t="s">
        <v>300</v>
      </c>
      <c r="F183" s="44"/>
      <c r="G183" s="44"/>
      <c r="H183" s="44"/>
      <c r="I183" s="44"/>
      <c r="J183" s="45"/>
    </row>
    <row r="184" ht="60">
      <c r="A184" s="36" t="s">
        <v>51</v>
      </c>
      <c r="B184" s="43"/>
      <c r="C184" s="44"/>
      <c r="D184" s="44"/>
      <c r="E184" s="38" t="s">
        <v>301</v>
      </c>
      <c r="F184" s="44"/>
      <c r="G184" s="44"/>
      <c r="H184" s="44"/>
      <c r="I184" s="44"/>
      <c r="J184" s="45"/>
    </row>
    <row r="185">
      <c r="A185" s="36" t="s">
        <v>44</v>
      </c>
      <c r="B185" s="36">
        <v>46</v>
      </c>
      <c r="C185" s="37" t="s">
        <v>302</v>
      </c>
      <c r="D185" s="36" t="s">
        <v>46</v>
      </c>
      <c r="E185" s="38" t="s">
        <v>303</v>
      </c>
      <c r="F185" s="39" t="s">
        <v>197</v>
      </c>
      <c r="G185" s="40">
        <v>33.780000000000001</v>
      </c>
      <c r="H185" s="41">
        <v>0</v>
      </c>
      <c r="I185" s="41">
        <f>ROUND(G185*H185,P4)</f>
        <v>0</v>
      </c>
      <c r="J185" s="36"/>
      <c r="O185" s="42">
        <f>I185*0.21</f>
        <v>0</v>
      </c>
      <c r="P185">
        <v>3</v>
      </c>
    </row>
    <row r="186">
      <c r="A186" s="36" t="s">
        <v>49</v>
      </c>
      <c r="B186" s="43"/>
      <c r="C186" s="44"/>
      <c r="D186" s="44"/>
      <c r="E186" s="50" t="s">
        <v>46</v>
      </c>
      <c r="F186" s="44"/>
      <c r="G186" s="44"/>
      <c r="H186" s="44"/>
      <c r="I186" s="44"/>
      <c r="J186" s="45"/>
    </row>
    <row r="187" ht="45">
      <c r="A187" s="36" t="s">
        <v>59</v>
      </c>
      <c r="B187" s="43"/>
      <c r="C187" s="44"/>
      <c r="D187" s="44"/>
      <c r="E187" s="46" t="s">
        <v>304</v>
      </c>
      <c r="F187" s="44"/>
      <c r="G187" s="44"/>
      <c r="H187" s="44"/>
      <c r="I187" s="44"/>
      <c r="J187" s="45"/>
    </row>
    <row r="188" ht="30">
      <c r="A188" s="36" t="s">
        <v>51</v>
      </c>
      <c r="B188" s="43"/>
      <c r="C188" s="44"/>
      <c r="D188" s="44"/>
      <c r="E188" s="38" t="s">
        <v>305</v>
      </c>
      <c r="F188" s="44"/>
      <c r="G188" s="44"/>
      <c r="H188" s="44"/>
      <c r="I188" s="44"/>
      <c r="J188" s="45"/>
    </row>
    <row r="189">
      <c r="A189" s="36" t="s">
        <v>44</v>
      </c>
      <c r="B189" s="36">
        <v>47</v>
      </c>
      <c r="C189" s="37" t="s">
        <v>306</v>
      </c>
      <c r="D189" s="36" t="s">
        <v>46</v>
      </c>
      <c r="E189" s="38" t="s">
        <v>307</v>
      </c>
      <c r="F189" s="39" t="s">
        <v>197</v>
      </c>
      <c r="G189" s="40">
        <v>23.02</v>
      </c>
      <c r="H189" s="41">
        <v>0</v>
      </c>
      <c r="I189" s="41">
        <f>ROUND(G189*H189,P4)</f>
        <v>0</v>
      </c>
      <c r="J189" s="36"/>
      <c r="O189" s="42">
        <f>I189*0.21</f>
        <v>0</v>
      </c>
      <c r="P189">
        <v>3</v>
      </c>
    </row>
    <row r="190">
      <c r="A190" s="36" t="s">
        <v>49</v>
      </c>
      <c r="B190" s="43"/>
      <c r="C190" s="44"/>
      <c r="D190" s="44"/>
      <c r="E190" s="50" t="s">
        <v>46</v>
      </c>
      <c r="F190" s="44"/>
      <c r="G190" s="44"/>
      <c r="H190" s="44"/>
      <c r="I190" s="44"/>
      <c r="J190" s="45"/>
    </row>
    <row r="191" ht="45">
      <c r="A191" s="36" t="s">
        <v>59</v>
      </c>
      <c r="B191" s="43"/>
      <c r="C191" s="44"/>
      <c r="D191" s="44"/>
      <c r="E191" s="46" t="s">
        <v>308</v>
      </c>
      <c r="F191" s="44"/>
      <c r="G191" s="44"/>
      <c r="H191" s="44"/>
      <c r="I191" s="44"/>
      <c r="J191" s="45"/>
    </row>
    <row r="192" ht="30">
      <c r="A192" s="36" t="s">
        <v>51</v>
      </c>
      <c r="B192" s="43"/>
      <c r="C192" s="44"/>
      <c r="D192" s="44"/>
      <c r="E192" s="38" t="s">
        <v>305</v>
      </c>
      <c r="F192" s="44"/>
      <c r="G192" s="44"/>
      <c r="H192" s="44"/>
      <c r="I192" s="44"/>
      <c r="J192" s="45"/>
    </row>
    <row r="193">
      <c r="A193" s="36" t="s">
        <v>44</v>
      </c>
      <c r="B193" s="36">
        <v>48</v>
      </c>
      <c r="C193" s="37" t="s">
        <v>309</v>
      </c>
      <c r="D193" s="36" t="s">
        <v>46</v>
      </c>
      <c r="E193" s="38" t="s">
        <v>310</v>
      </c>
      <c r="F193" s="39" t="s">
        <v>197</v>
      </c>
      <c r="G193" s="40">
        <v>168.59999999999999</v>
      </c>
      <c r="H193" s="41">
        <v>0</v>
      </c>
      <c r="I193" s="41">
        <f>ROUND(G193*H193,P4)</f>
        <v>0</v>
      </c>
      <c r="J193" s="36"/>
      <c r="O193" s="42">
        <f>I193*0.21</f>
        <v>0</v>
      </c>
      <c r="P193">
        <v>3</v>
      </c>
    </row>
    <row r="194">
      <c r="A194" s="36" t="s">
        <v>49</v>
      </c>
      <c r="B194" s="43"/>
      <c r="C194" s="44"/>
      <c r="D194" s="44"/>
      <c r="E194" s="50" t="s">
        <v>46</v>
      </c>
      <c r="F194" s="44"/>
      <c r="G194" s="44"/>
      <c r="H194" s="44"/>
      <c r="I194" s="44"/>
      <c r="J194" s="45"/>
    </row>
    <row r="195" ht="60">
      <c r="A195" s="36" t="s">
        <v>59</v>
      </c>
      <c r="B195" s="43"/>
      <c r="C195" s="44"/>
      <c r="D195" s="44"/>
      <c r="E195" s="46" t="s">
        <v>311</v>
      </c>
      <c r="F195" s="44"/>
      <c r="G195" s="44"/>
      <c r="H195" s="44"/>
      <c r="I195" s="44"/>
      <c r="J195" s="45"/>
    </row>
    <row r="196" ht="30">
      <c r="A196" s="36" t="s">
        <v>51</v>
      </c>
      <c r="B196" s="43"/>
      <c r="C196" s="44"/>
      <c r="D196" s="44"/>
      <c r="E196" s="38" t="s">
        <v>305</v>
      </c>
      <c r="F196" s="44"/>
      <c r="G196" s="44"/>
      <c r="H196" s="44"/>
      <c r="I196" s="44"/>
      <c r="J196" s="45"/>
    </row>
    <row r="197">
      <c r="A197" s="36" t="s">
        <v>44</v>
      </c>
      <c r="B197" s="36">
        <v>49</v>
      </c>
      <c r="C197" s="37" t="s">
        <v>312</v>
      </c>
      <c r="D197" s="36" t="s">
        <v>46</v>
      </c>
      <c r="E197" s="38" t="s">
        <v>313</v>
      </c>
      <c r="F197" s="39" t="s">
        <v>197</v>
      </c>
      <c r="G197" s="40">
        <v>225.83000000000001</v>
      </c>
      <c r="H197" s="41">
        <v>0</v>
      </c>
      <c r="I197" s="41">
        <f>ROUND(G197*H197,P4)</f>
        <v>0</v>
      </c>
      <c r="J197" s="36"/>
      <c r="O197" s="42">
        <f>I197*0.21</f>
        <v>0</v>
      </c>
      <c r="P197">
        <v>3</v>
      </c>
    </row>
    <row r="198">
      <c r="A198" s="36" t="s">
        <v>49</v>
      </c>
      <c r="B198" s="43"/>
      <c r="C198" s="44"/>
      <c r="D198" s="44"/>
      <c r="E198" s="38" t="s">
        <v>314</v>
      </c>
      <c r="F198" s="44"/>
      <c r="G198" s="44"/>
      <c r="H198" s="44"/>
      <c r="I198" s="44"/>
      <c r="J198" s="45"/>
    </row>
    <row r="199" ht="90">
      <c r="A199" s="36" t="s">
        <v>59</v>
      </c>
      <c r="B199" s="43"/>
      <c r="C199" s="44"/>
      <c r="D199" s="44"/>
      <c r="E199" s="46" t="s">
        <v>315</v>
      </c>
      <c r="F199" s="44"/>
      <c r="G199" s="44"/>
      <c r="H199" s="44"/>
      <c r="I199" s="44"/>
      <c r="J199" s="45"/>
    </row>
    <row r="200" ht="45">
      <c r="A200" s="36" t="s">
        <v>51</v>
      </c>
      <c r="B200" s="43"/>
      <c r="C200" s="44"/>
      <c r="D200" s="44"/>
      <c r="E200" s="38" t="s">
        <v>316</v>
      </c>
      <c r="F200" s="44"/>
      <c r="G200" s="44"/>
      <c r="H200" s="44"/>
      <c r="I200" s="44"/>
      <c r="J200" s="45"/>
    </row>
    <row r="201">
      <c r="A201" s="36" t="s">
        <v>44</v>
      </c>
      <c r="B201" s="36">
        <v>50</v>
      </c>
      <c r="C201" s="37" t="s">
        <v>317</v>
      </c>
      <c r="D201" s="36" t="s">
        <v>46</v>
      </c>
      <c r="E201" s="38" t="s">
        <v>318</v>
      </c>
      <c r="F201" s="39" t="s">
        <v>80</v>
      </c>
      <c r="G201" s="40">
        <v>1</v>
      </c>
      <c r="H201" s="41">
        <v>0</v>
      </c>
      <c r="I201" s="41">
        <f>ROUND(G201*H201,P4)</f>
        <v>0</v>
      </c>
      <c r="J201" s="36"/>
      <c r="O201" s="42">
        <f>I201*0.21</f>
        <v>0</v>
      </c>
      <c r="P201">
        <v>3</v>
      </c>
    </row>
    <row r="202">
      <c r="A202" s="36" t="s">
        <v>49</v>
      </c>
      <c r="B202" s="43"/>
      <c r="C202" s="44"/>
      <c r="D202" s="44"/>
      <c r="E202" s="50" t="s">
        <v>46</v>
      </c>
      <c r="F202" s="44"/>
      <c r="G202" s="44"/>
      <c r="H202" s="44"/>
      <c r="I202" s="44"/>
      <c r="J202" s="45"/>
    </row>
    <row r="203" ht="150">
      <c r="A203" s="36" t="s">
        <v>51</v>
      </c>
      <c r="B203" s="47"/>
      <c r="C203" s="48"/>
      <c r="D203" s="48"/>
      <c r="E203" s="38" t="s">
        <v>319</v>
      </c>
      <c r="F203" s="48"/>
      <c r="G203" s="48"/>
      <c r="H203" s="48"/>
      <c r="I203" s="48"/>
      <c r="J20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23</v>
      </c>
      <c r="F2" s="16"/>
      <c r="G2" s="16"/>
      <c r="H2" s="16"/>
      <c r="I2" s="16"/>
      <c r="J2" s="18"/>
    </row>
    <row r="3">
      <c r="A3" s="3" t="s">
        <v>24</v>
      </c>
      <c r="B3" s="19" t="s">
        <v>25</v>
      </c>
      <c r="C3" s="20" t="s">
        <v>26</v>
      </c>
      <c r="D3" s="21"/>
      <c r="E3" s="22" t="s">
        <v>27</v>
      </c>
      <c r="F3" s="16"/>
      <c r="G3" s="16"/>
      <c r="H3" s="23" t="s">
        <v>15</v>
      </c>
      <c r="I3" s="24">
        <f>SUMIFS(I8:I26,A8:A26,"SD")</f>
        <v>0</v>
      </c>
      <c r="J3" s="18"/>
      <c r="O3">
        <v>0</v>
      </c>
      <c r="P3">
        <v>2</v>
      </c>
    </row>
    <row r="4">
      <c r="A4" s="3" t="s">
        <v>28</v>
      </c>
      <c r="B4" s="19" t="s">
        <v>29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30</v>
      </c>
      <c r="B5" s="26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7" t="s">
        <v>38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39</v>
      </c>
      <c r="I6" s="7" t="s">
        <v>40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41</v>
      </c>
      <c r="B8" s="31"/>
      <c r="C8" s="32" t="s">
        <v>266</v>
      </c>
      <c r="D8" s="33"/>
      <c r="E8" s="30" t="s">
        <v>267</v>
      </c>
      <c r="F8" s="33"/>
      <c r="G8" s="33"/>
      <c r="H8" s="33"/>
      <c r="I8" s="34">
        <f>SUMIFS(I9:I26,A9:A26,"P")</f>
        <v>0</v>
      </c>
      <c r="J8" s="35"/>
    </row>
    <row r="9">
      <c r="A9" s="36" t="s">
        <v>44</v>
      </c>
      <c r="B9" s="36">
        <v>1</v>
      </c>
      <c r="C9" s="37" t="s">
        <v>320</v>
      </c>
      <c r="D9" s="36" t="s">
        <v>46</v>
      </c>
      <c r="E9" s="38" t="s">
        <v>321</v>
      </c>
      <c r="F9" s="39" t="s">
        <v>48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45">
      <c r="A10" s="36" t="s">
        <v>49</v>
      </c>
      <c r="B10" s="43"/>
      <c r="C10" s="44"/>
      <c r="D10" s="44"/>
      <c r="E10" s="38" t="s">
        <v>322</v>
      </c>
      <c r="F10" s="44"/>
      <c r="G10" s="44"/>
      <c r="H10" s="44"/>
      <c r="I10" s="44"/>
      <c r="J10" s="45"/>
    </row>
    <row r="11" ht="30">
      <c r="A11" s="36" t="s">
        <v>51</v>
      </c>
      <c r="B11" s="43"/>
      <c r="C11" s="44"/>
      <c r="D11" s="44"/>
      <c r="E11" s="38" t="s">
        <v>61</v>
      </c>
      <c r="F11" s="44"/>
      <c r="G11" s="44"/>
      <c r="H11" s="44"/>
      <c r="I11" s="44"/>
      <c r="J11" s="45"/>
    </row>
    <row r="12">
      <c r="A12" s="36" t="s">
        <v>44</v>
      </c>
      <c r="B12" s="36">
        <v>2</v>
      </c>
      <c r="C12" s="37" t="s">
        <v>323</v>
      </c>
      <c r="D12" s="36" t="s">
        <v>46</v>
      </c>
      <c r="E12" s="38" t="s">
        <v>324</v>
      </c>
      <c r="F12" s="39" t="s">
        <v>197</v>
      </c>
      <c r="G12" s="40">
        <v>100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>
      <c r="A13" s="36" t="s">
        <v>49</v>
      </c>
      <c r="B13" s="43"/>
      <c r="C13" s="44"/>
      <c r="D13" s="44"/>
      <c r="E13" s="38" t="s">
        <v>140</v>
      </c>
      <c r="F13" s="44"/>
      <c r="G13" s="44"/>
      <c r="H13" s="44"/>
      <c r="I13" s="44"/>
      <c r="J13" s="45"/>
    </row>
    <row r="14">
      <c r="A14" s="36" t="s">
        <v>59</v>
      </c>
      <c r="B14" s="43"/>
      <c r="C14" s="44"/>
      <c r="D14" s="44"/>
      <c r="E14" s="46" t="s">
        <v>325</v>
      </c>
      <c r="F14" s="44"/>
      <c r="G14" s="44"/>
      <c r="H14" s="44"/>
      <c r="I14" s="44"/>
      <c r="J14" s="45"/>
    </row>
    <row r="15" ht="105">
      <c r="A15" s="36" t="s">
        <v>51</v>
      </c>
      <c r="B15" s="43"/>
      <c r="C15" s="44"/>
      <c r="D15" s="44"/>
      <c r="E15" s="38" t="s">
        <v>326</v>
      </c>
      <c r="F15" s="44"/>
      <c r="G15" s="44"/>
      <c r="H15" s="44"/>
      <c r="I15" s="44"/>
      <c r="J15" s="45"/>
    </row>
    <row r="16" ht="30">
      <c r="A16" s="36" t="s">
        <v>44</v>
      </c>
      <c r="B16" s="36">
        <v>3</v>
      </c>
      <c r="C16" s="37" t="s">
        <v>327</v>
      </c>
      <c r="D16" s="36" t="s">
        <v>46</v>
      </c>
      <c r="E16" s="38" t="s">
        <v>328</v>
      </c>
      <c r="F16" s="39" t="s">
        <v>197</v>
      </c>
      <c r="G16" s="40">
        <v>132</v>
      </c>
      <c r="H16" s="41">
        <v>0</v>
      </c>
      <c r="I16" s="41">
        <f>ROUND(G16*H16,P4)</f>
        <v>0</v>
      </c>
      <c r="J16" s="36"/>
      <c r="O16" s="42">
        <f>I16*0.21</f>
        <v>0</v>
      </c>
      <c r="P16">
        <v>3</v>
      </c>
    </row>
    <row r="17">
      <c r="A17" s="36" t="s">
        <v>49</v>
      </c>
      <c r="B17" s="43"/>
      <c r="C17" s="44"/>
      <c r="D17" s="44"/>
      <c r="E17" s="38" t="s">
        <v>329</v>
      </c>
      <c r="F17" s="44"/>
      <c r="G17" s="44"/>
      <c r="H17" s="44"/>
      <c r="I17" s="44"/>
      <c r="J17" s="45"/>
    </row>
    <row r="18" ht="60">
      <c r="A18" s="36" t="s">
        <v>59</v>
      </c>
      <c r="B18" s="43"/>
      <c r="C18" s="44"/>
      <c r="D18" s="44"/>
      <c r="E18" s="46" t="s">
        <v>330</v>
      </c>
      <c r="F18" s="44"/>
      <c r="G18" s="44"/>
      <c r="H18" s="44"/>
      <c r="I18" s="44"/>
      <c r="J18" s="45"/>
    </row>
    <row r="19" ht="90">
      <c r="A19" s="36" t="s">
        <v>51</v>
      </c>
      <c r="B19" s="43"/>
      <c r="C19" s="44"/>
      <c r="D19" s="44"/>
      <c r="E19" s="38" t="s">
        <v>331</v>
      </c>
      <c r="F19" s="44"/>
      <c r="G19" s="44"/>
      <c r="H19" s="44"/>
      <c r="I19" s="44"/>
      <c r="J19" s="45"/>
    </row>
    <row r="20" ht="30">
      <c r="A20" s="36" t="s">
        <v>44</v>
      </c>
      <c r="B20" s="36">
        <v>4</v>
      </c>
      <c r="C20" s="37" t="s">
        <v>332</v>
      </c>
      <c r="D20" s="36" t="s">
        <v>46</v>
      </c>
      <c r="E20" s="38" t="s">
        <v>333</v>
      </c>
      <c r="F20" s="39" t="s">
        <v>197</v>
      </c>
      <c r="G20" s="40">
        <v>100</v>
      </c>
      <c r="H20" s="41">
        <v>0</v>
      </c>
      <c r="I20" s="41">
        <f>ROUND(G20*H20,P4)</f>
        <v>0</v>
      </c>
      <c r="J20" s="36"/>
      <c r="O20" s="42">
        <f>I20*0.21</f>
        <v>0</v>
      </c>
      <c r="P20">
        <v>3</v>
      </c>
    </row>
    <row r="21">
      <c r="A21" s="36" t="s">
        <v>49</v>
      </c>
      <c r="B21" s="43"/>
      <c r="C21" s="44"/>
      <c r="D21" s="44"/>
      <c r="E21" s="50"/>
      <c r="F21" s="44"/>
      <c r="G21" s="44"/>
      <c r="H21" s="44"/>
      <c r="I21" s="44"/>
      <c r="J21" s="45"/>
    </row>
    <row r="22">
      <c r="A22" s="36" t="s">
        <v>59</v>
      </c>
      <c r="B22" s="43"/>
      <c r="C22" s="44"/>
      <c r="D22" s="44"/>
      <c r="E22" s="46" t="s">
        <v>334</v>
      </c>
      <c r="F22" s="44"/>
      <c r="G22" s="44"/>
      <c r="H22" s="44"/>
      <c r="I22" s="44"/>
      <c r="J22" s="45"/>
    </row>
    <row r="23" ht="45">
      <c r="A23" s="36" t="s">
        <v>51</v>
      </c>
      <c r="B23" s="43"/>
      <c r="C23" s="44"/>
      <c r="D23" s="44"/>
      <c r="E23" s="38" t="s">
        <v>277</v>
      </c>
      <c r="F23" s="44"/>
      <c r="G23" s="44"/>
      <c r="H23" s="44"/>
      <c r="I23" s="44"/>
      <c r="J23" s="45"/>
    </row>
    <row r="24">
      <c r="A24" s="36" t="s">
        <v>44</v>
      </c>
      <c r="B24" s="36">
        <v>5</v>
      </c>
      <c r="C24" s="37" t="s">
        <v>335</v>
      </c>
      <c r="D24" s="36" t="s">
        <v>46</v>
      </c>
      <c r="E24" s="38" t="s">
        <v>336</v>
      </c>
      <c r="F24" s="39" t="s">
        <v>48</v>
      </c>
      <c r="G24" s="40">
        <v>1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 ht="30">
      <c r="A25" s="36" t="s">
        <v>49</v>
      </c>
      <c r="B25" s="43"/>
      <c r="C25" s="44"/>
      <c r="D25" s="44"/>
      <c r="E25" s="38" t="s">
        <v>337</v>
      </c>
      <c r="F25" s="44"/>
      <c r="G25" s="44"/>
      <c r="H25" s="44"/>
      <c r="I25" s="44"/>
      <c r="J25" s="45"/>
    </row>
    <row r="26" ht="60">
      <c r="A26" s="36" t="s">
        <v>51</v>
      </c>
      <c r="B26" s="47"/>
      <c r="C26" s="48"/>
      <c r="D26" s="48"/>
      <c r="E26" s="38" t="s">
        <v>338</v>
      </c>
      <c r="F26" s="48"/>
      <c r="G26" s="48"/>
      <c r="H26" s="48"/>
      <c r="I26" s="48"/>
      <c r="J2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23</v>
      </c>
      <c r="F2" s="16"/>
      <c r="G2" s="16"/>
      <c r="H2" s="16"/>
      <c r="I2" s="16"/>
      <c r="J2" s="18"/>
    </row>
    <row r="3">
      <c r="A3" s="3" t="s">
        <v>24</v>
      </c>
      <c r="B3" s="19" t="s">
        <v>25</v>
      </c>
      <c r="C3" s="20" t="s">
        <v>26</v>
      </c>
      <c r="D3" s="21"/>
      <c r="E3" s="22" t="s">
        <v>27</v>
      </c>
      <c r="F3" s="16"/>
      <c r="G3" s="16"/>
      <c r="H3" s="23" t="s">
        <v>17</v>
      </c>
      <c r="I3" s="24">
        <f>SUMIFS(I8:I167,A8:A167,"SD")</f>
        <v>0</v>
      </c>
      <c r="J3" s="18"/>
      <c r="O3">
        <v>0</v>
      </c>
      <c r="P3">
        <v>2</v>
      </c>
    </row>
    <row r="4">
      <c r="A4" s="3" t="s">
        <v>28</v>
      </c>
      <c r="B4" s="19" t="s">
        <v>29</v>
      </c>
      <c r="C4" s="20" t="s">
        <v>17</v>
      </c>
      <c r="D4" s="21"/>
      <c r="E4" s="22" t="s">
        <v>18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30</v>
      </c>
      <c r="B5" s="26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7" t="s">
        <v>38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39</v>
      </c>
      <c r="I6" s="7" t="s">
        <v>40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41</v>
      </c>
      <c r="B8" s="31"/>
      <c r="C8" s="32" t="s">
        <v>42</v>
      </c>
      <c r="D8" s="33"/>
      <c r="E8" s="30" t="s">
        <v>43</v>
      </c>
      <c r="F8" s="33"/>
      <c r="G8" s="33"/>
      <c r="H8" s="33"/>
      <c r="I8" s="34">
        <f>SUMIFS(I9:I26,A9:A26,"P")</f>
        <v>0</v>
      </c>
      <c r="J8" s="35"/>
    </row>
    <row r="9">
      <c r="A9" s="36" t="s">
        <v>44</v>
      </c>
      <c r="B9" s="36">
        <v>1</v>
      </c>
      <c r="C9" s="37" t="s">
        <v>113</v>
      </c>
      <c r="D9" s="36" t="s">
        <v>46</v>
      </c>
      <c r="E9" s="38" t="s">
        <v>114</v>
      </c>
      <c r="F9" s="39" t="s">
        <v>115</v>
      </c>
      <c r="G9" s="40">
        <v>730.65300000000002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45">
      <c r="A10" s="36" t="s">
        <v>49</v>
      </c>
      <c r="B10" s="43"/>
      <c r="C10" s="44"/>
      <c r="D10" s="44"/>
      <c r="E10" s="38" t="s">
        <v>339</v>
      </c>
      <c r="F10" s="44"/>
      <c r="G10" s="44"/>
      <c r="H10" s="44"/>
      <c r="I10" s="44"/>
      <c r="J10" s="45"/>
    </row>
    <row r="11">
      <c r="A11" s="36" t="s">
        <v>51</v>
      </c>
      <c r="B11" s="43"/>
      <c r="C11" s="44"/>
      <c r="D11" s="44"/>
      <c r="E11" s="38" t="s">
        <v>118</v>
      </c>
      <c r="F11" s="44"/>
      <c r="G11" s="44"/>
      <c r="H11" s="44"/>
      <c r="I11" s="44"/>
      <c r="J11" s="45"/>
    </row>
    <row r="12" ht="30">
      <c r="A12" s="36" t="s">
        <v>44</v>
      </c>
      <c r="B12" s="36">
        <v>2</v>
      </c>
      <c r="C12" s="37" t="s">
        <v>119</v>
      </c>
      <c r="D12" s="36" t="s">
        <v>46</v>
      </c>
      <c r="E12" s="38" t="s">
        <v>120</v>
      </c>
      <c r="F12" s="39" t="s">
        <v>121</v>
      </c>
      <c r="G12" s="40">
        <v>649.99800000000005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>
      <c r="A13" s="36" t="s">
        <v>49</v>
      </c>
      <c r="B13" s="43"/>
      <c r="C13" s="44"/>
      <c r="D13" s="44"/>
      <c r="E13" s="38" t="s">
        <v>340</v>
      </c>
      <c r="F13" s="44"/>
      <c r="G13" s="44"/>
      <c r="H13" s="44"/>
      <c r="I13" s="44"/>
      <c r="J13" s="45"/>
    </row>
    <row r="14">
      <c r="A14" s="36" t="s">
        <v>59</v>
      </c>
      <c r="B14" s="43"/>
      <c r="C14" s="44"/>
      <c r="D14" s="44"/>
      <c r="E14" s="46" t="s">
        <v>341</v>
      </c>
      <c r="F14" s="44"/>
      <c r="G14" s="44"/>
      <c r="H14" s="44"/>
      <c r="I14" s="44"/>
      <c r="J14" s="45"/>
    </row>
    <row r="15" ht="165">
      <c r="A15" s="36" t="s">
        <v>51</v>
      </c>
      <c r="B15" s="43"/>
      <c r="C15" s="44"/>
      <c r="D15" s="44"/>
      <c r="E15" s="38" t="s">
        <v>124</v>
      </c>
      <c r="F15" s="44"/>
      <c r="G15" s="44"/>
      <c r="H15" s="44"/>
      <c r="I15" s="44"/>
      <c r="J15" s="45"/>
    </row>
    <row r="16" ht="30">
      <c r="A16" s="36" t="s">
        <v>44</v>
      </c>
      <c r="B16" s="36">
        <v>3</v>
      </c>
      <c r="C16" s="37" t="s">
        <v>342</v>
      </c>
      <c r="D16" s="36" t="s">
        <v>46</v>
      </c>
      <c r="E16" s="38" t="s">
        <v>343</v>
      </c>
      <c r="F16" s="39" t="s">
        <v>121</v>
      </c>
      <c r="G16" s="40">
        <v>194.22999999999999</v>
      </c>
      <c r="H16" s="41">
        <v>0</v>
      </c>
      <c r="I16" s="41">
        <f>ROUND(G16*H16,P4)</f>
        <v>0</v>
      </c>
      <c r="J16" s="36"/>
      <c r="O16" s="42">
        <f>I16*0.21</f>
        <v>0</v>
      </c>
      <c r="P16">
        <v>3</v>
      </c>
    </row>
    <row r="17">
      <c r="A17" s="36" t="s">
        <v>49</v>
      </c>
      <c r="B17" s="43"/>
      <c r="C17" s="44"/>
      <c r="D17" s="44"/>
      <c r="E17" s="38" t="s">
        <v>340</v>
      </c>
      <c r="F17" s="44"/>
      <c r="G17" s="44"/>
      <c r="H17" s="44"/>
      <c r="I17" s="44"/>
      <c r="J17" s="45"/>
    </row>
    <row r="18" ht="30">
      <c r="A18" s="36" t="s">
        <v>59</v>
      </c>
      <c r="B18" s="43"/>
      <c r="C18" s="44"/>
      <c r="D18" s="44"/>
      <c r="E18" s="46" t="s">
        <v>344</v>
      </c>
      <c r="F18" s="44"/>
      <c r="G18" s="44"/>
      <c r="H18" s="44"/>
      <c r="I18" s="44"/>
      <c r="J18" s="45"/>
    </row>
    <row r="19" ht="165">
      <c r="A19" s="36" t="s">
        <v>51</v>
      </c>
      <c r="B19" s="43"/>
      <c r="C19" s="44"/>
      <c r="D19" s="44"/>
      <c r="E19" s="38" t="s">
        <v>124</v>
      </c>
      <c r="F19" s="44"/>
      <c r="G19" s="44"/>
      <c r="H19" s="44"/>
      <c r="I19" s="44"/>
      <c r="J19" s="45"/>
    </row>
    <row r="20" ht="30">
      <c r="A20" s="36" t="s">
        <v>44</v>
      </c>
      <c r="B20" s="36">
        <v>4</v>
      </c>
      <c r="C20" s="37" t="s">
        <v>345</v>
      </c>
      <c r="D20" s="36" t="s">
        <v>46</v>
      </c>
      <c r="E20" s="38" t="s">
        <v>346</v>
      </c>
      <c r="F20" s="39" t="s">
        <v>121</v>
      </c>
      <c r="G20" s="40">
        <v>122.61499999999999</v>
      </c>
      <c r="H20" s="41">
        <v>0</v>
      </c>
      <c r="I20" s="41">
        <f>ROUND(G20*H20,P4)</f>
        <v>0</v>
      </c>
      <c r="J20" s="36"/>
      <c r="O20" s="42">
        <f>I20*0.21</f>
        <v>0</v>
      </c>
      <c r="P20">
        <v>3</v>
      </c>
    </row>
    <row r="21">
      <c r="A21" s="36" t="s">
        <v>49</v>
      </c>
      <c r="B21" s="43"/>
      <c r="C21" s="44"/>
      <c r="D21" s="44"/>
      <c r="E21" s="38" t="s">
        <v>340</v>
      </c>
      <c r="F21" s="44"/>
      <c r="G21" s="44"/>
      <c r="H21" s="44"/>
      <c r="I21" s="44"/>
      <c r="J21" s="45"/>
    </row>
    <row r="22">
      <c r="A22" s="36" t="s">
        <v>59</v>
      </c>
      <c r="B22" s="43"/>
      <c r="C22" s="44"/>
      <c r="D22" s="44"/>
      <c r="E22" s="46" t="s">
        <v>347</v>
      </c>
      <c r="F22" s="44"/>
      <c r="G22" s="44"/>
      <c r="H22" s="44"/>
      <c r="I22" s="44"/>
      <c r="J22" s="45"/>
    </row>
    <row r="23" ht="165">
      <c r="A23" s="36" t="s">
        <v>51</v>
      </c>
      <c r="B23" s="43"/>
      <c r="C23" s="44"/>
      <c r="D23" s="44"/>
      <c r="E23" s="38" t="s">
        <v>124</v>
      </c>
      <c r="F23" s="44"/>
      <c r="G23" s="44"/>
      <c r="H23" s="44"/>
      <c r="I23" s="44"/>
      <c r="J23" s="45"/>
    </row>
    <row r="24" ht="30">
      <c r="A24" s="36" t="s">
        <v>44</v>
      </c>
      <c r="B24" s="36">
        <v>5</v>
      </c>
      <c r="C24" s="37" t="s">
        <v>134</v>
      </c>
      <c r="D24" s="36" t="s">
        <v>46</v>
      </c>
      <c r="E24" s="38" t="s">
        <v>135</v>
      </c>
      <c r="F24" s="39" t="s">
        <v>121</v>
      </c>
      <c r="G24" s="40">
        <v>7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>
      <c r="A25" s="36" t="s">
        <v>49</v>
      </c>
      <c r="B25" s="43"/>
      <c r="C25" s="44"/>
      <c r="D25" s="44"/>
      <c r="E25" s="38" t="s">
        <v>340</v>
      </c>
      <c r="F25" s="44"/>
      <c r="G25" s="44"/>
      <c r="H25" s="44"/>
      <c r="I25" s="44"/>
      <c r="J25" s="45"/>
    </row>
    <row r="26" ht="165">
      <c r="A26" s="36" t="s">
        <v>51</v>
      </c>
      <c r="B26" s="43"/>
      <c r="C26" s="44"/>
      <c r="D26" s="44"/>
      <c r="E26" s="38" t="s">
        <v>124</v>
      </c>
      <c r="F26" s="44"/>
      <c r="G26" s="44"/>
      <c r="H26" s="44"/>
      <c r="I26" s="44"/>
      <c r="J26" s="45"/>
    </row>
    <row r="27">
      <c r="A27" s="30" t="s">
        <v>41</v>
      </c>
      <c r="B27" s="31"/>
      <c r="C27" s="32" t="s">
        <v>87</v>
      </c>
      <c r="D27" s="33"/>
      <c r="E27" s="30" t="s">
        <v>136</v>
      </c>
      <c r="F27" s="33"/>
      <c r="G27" s="33"/>
      <c r="H27" s="33"/>
      <c r="I27" s="34">
        <f>SUMIFS(I28:I73,A28:A73,"P")</f>
        <v>0</v>
      </c>
      <c r="J27" s="35"/>
    </row>
    <row r="28">
      <c r="A28" s="36" t="s">
        <v>44</v>
      </c>
      <c r="B28" s="36">
        <v>6</v>
      </c>
      <c r="C28" s="37" t="s">
        <v>137</v>
      </c>
      <c r="D28" s="36" t="s">
        <v>46</v>
      </c>
      <c r="E28" s="38" t="s">
        <v>138</v>
      </c>
      <c r="F28" s="39" t="s">
        <v>139</v>
      </c>
      <c r="G28" s="40">
        <v>125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>
      <c r="A29" s="36" t="s">
        <v>49</v>
      </c>
      <c r="B29" s="43"/>
      <c r="C29" s="44"/>
      <c r="D29" s="44"/>
      <c r="E29" s="38" t="s">
        <v>140</v>
      </c>
      <c r="F29" s="44"/>
      <c r="G29" s="44"/>
      <c r="H29" s="44"/>
      <c r="I29" s="44"/>
      <c r="J29" s="45"/>
    </row>
    <row r="30">
      <c r="A30" s="36" t="s">
        <v>59</v>
      </c>
      <c r="B30" s="43"/>
      <c r="C30" s="44"/>
      <c r="D30" s="44"/>
      <c r="E30" s="46" t="s">
        <v>348</v>
      </c>
      <c r="F30" s="44"/>
      <c r="G30" s="44"/>
      <c r="H30" s="44"/>
      <c r="I30" s="44"/>
      <c r="J30" s="45"/>
    </row>
    <row r="31" ht="45">
      <c r="A31" s="36" t="s">
        <v>51</v>
      </c>
      <c r="B31" s="43"/>
      <c r="C31" s="44"/>
      <c r="D31" s="44"/>
      <c r="E31" s="38" t="s">
        <v>141</v>
      </c>
      <c r="F31" s="44"/>
      <c r="G31" s="44"/>
      <c r="H31" s="44"/>
      <c r="I31" s="44"/>
      <c r="J31" s="45"/>
    </row>
    <row r="32">
      <c r="A32" s="36" t="s">
        <v>44</v>
      </c>
      <c r="B32" s="36">
        <v>7</v>
      </c>
      <c r="C32" s="37" t="s">
        <v>145</v>
      </c>
      <c r="D32" s="36" t="s">
        <v>46</v>
      </c>
      <c r="E32" s="38" t="s">
        <v>146</v>
      </c>
      <c r="F32" s="39" t="s">
        <v>80</v>
      </c>
      <c r="G32" s="40">
        <v>7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>
      <c r="A33" s="36" t="s">
        <v>49</v>
      </c>
      <c r="B33" s="43"/>
      <c r="C33" s="44"/>
      <c r="D33" s="44"/>
      <c r="E33" s="38" t="s">
        <v>140</v>
      </c>
      <c r="F33" s="44"/>
      <c r="G33" s="44"/>
      <c r="H33" s="44"/>
      <c r="I33" s="44"/>
      <c r="J33" s="45"/>
    </row>
    <row r="34" ht="150">
      <c r="A34" s="36" t="s">
        <v>51</v>
      </c>
      <c r="B34" s="43"/>
      <c r="C34" s="44"/>
      <c r="D34" s="44"/>
      <c r="E34" s="38" t="s">
        <v>147</v>
      </c>
      <c r="F34" s="44"/>
      <c r="G34" s="44"/>
      <c r="H34" s="44"/>
      <c r="I34" s="44"/>
      <c r="J34" s="45"/>
    </row>
    <row r="35">
      <c r="A35" s="36" t="s">
        <v>44</v>
      </c>
      <c r="B35" s="36">
        <v>8</v>
      </c>
      <c r="C35" s="37" t="s">
        <v>349</v>
      </c>
      <c r="D35" s="36" t="s">
        <v>46</v>
      </c>
      <c r="E35" s="38" t="s">
        <v>350</v>
      </c>
      <c r="F35" s="39" t="s">
        <v>115</v>
      </c>
      <c r="G35" s="40">
        <v>8.6210000000000004</v>
      </c>
      <c r="H35" s="41">
        <v>0</v>
      </c>
      <c r="I35" s="41">
        <f>ROUND(G35*H35,P4)</f>
        <v>0</v>
      </c>
      <c r="J35" s="36"/>
      <c r="O35" s="42">
        <f>I35*0.21</f>
        <v>0</v>
      </c>
      <c r="P35">
        <v>3</v>
      </c>
    </row>
    <row r="36">
      <c r="A36" s="36" t="s">
        <v>49</v>
      </c>
      <c r="B36" s="43"/>
      <c r="C36" s="44"/>
      <c r="D36" s="44"/>
      <c r="E36" s="38" t="s">
        <v>140</v>
      </c>
      <c r="F36" s="44"/>
      <c r="G36" s="44"/>
      <c r="H36" s="44"/>
      <c r="I36" s="44"/>
      <c r="J36" s="45"/>
    </row>
    <row r="37">
      <c r="A37" s="36" t="s">
        <v>59</v>
      </c>
      <c r="B37" s="43"/>
      <c r="C37" s="44"/>
      <c r="D37" s="44"/>
      <c r="E37" s="46" t="s">
        <v>351</v>
      </c>
      <c r="F37" s="44"/>
      <c r="G37" s="44"/>
      <c r="H37" s="44"/>
      <c r="I37" s="44"/>
      <c r="J37" s="45"/>
    </row>
    <row r="38" ht="105">
      <c r="A38" s="36" t="s">
        <v>51</v>
      </c>
      <c r="B38" s="43"/>
      <c r="C38" s="44"/>
      <c r="D38" s="44"/>
      <c r="E38" s="38" t="s">
        <v>352</v>
      </c>
      <c r="F38" s="44"/>
      <c r="G38" s="44"/>
      <c r="H38" s="44"/>
      <c r="I38" s="44"/>
      <c r="J38" s="45"/>
    </row>
    <row r="39">
      <c r="A39" s="36" t="s">
        <v>44</v>
      </c>
      <c r="B39" s="36">
        <v>9</v>
      </c>
      <c r="C39" s="37" t="s">
        <v>353</v>
      </c>
      <c r="D39" s="36" t="s">
        <v>46</v>
      </c>
      <c r="E39" s="38" t="s">
        <v>354</v>
      </c>
      <c r="F39" s="39" t="s">
        <v>115</v>
      </c>
      <c r="G39" s="40">
        <v>40.424999999999997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>
      <c r="A40" s="36" t="s">
        <v>49</v>
      </c>
      <c r="B40" s="43"/>
      <c r="C40" s="44"/>
      <c r="D40" s="44"/>
      <c r="E40" s="38" t="s">
        <v>140</v>
      </c>
      <c r="F40" s="44"/>
      <c r="G40" s="44"/>
      <c r="H40" s="44"/>
      <c r="I40" s="44"/>
      <c r="J40" s="45"/>
    </row>
    <row r="41">
      <c r="A41" s="36" t="s">
        <v>59</v>
      </c>
      <c r="B41" s="43"/>
      <c r="C41" s="44"/>
      <c r="D41" s="44"/>
      <c r="E41" s="46" t="s">
        <v>355</v>
      </c>
      <c r="F41" s="44"/>
      <c r="G41" s="44"/>
      <c r="H41" s="44"/>
      <c r="I41" s="44"/>
      <c r="J41" s="45"/>
    </row>
    <row r="42" ht="105">
      <c r="A42" s="36" t="s">
        <v>51</v>
      </c>
      <c r="B42" s="43"/>
      <c r="C42" s="44"/>
      <c r="D42" s="44"/>
      <c r="E42" s="38" t="s">
        <v>352</v>
      </c>
      <c r="F42" s="44"/>
      <c r="G42" s="44"/>
      <c r="H42" s="44"/>
      <c r="I42" s="44"/>
      <c r="J42" s="45"/>
    </row>
    <row r="43">
      <c r="A43" s="36" t="s">
        <v>44</v>
      </c>
      <c r="B43" s="36">
        <v>10</v>
      </c>
      <c r="C43" s="37" t="s">
        <v>356</v>
      </c>
      <c r="D43" s="36" t="s">
        <v>46</v>
      </c>
      <c r="E43" s="38" t="s">
        <v>357</v>
      </c>
      <c r="F43" s="39" t="s">
        <v>48</v>
      </c>
      <c r="G43" s="40">
        <v>1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49</v>
      </c>
      <c r="B44" s="43"/>
      <c r="C44" s="44"/>
      <c r="D44" s="44"/>
      <c r="E44" s="50" t="s">
        <v>46</v>
      </c>
      <c r="F44" s="44"/>
      <c r="G44" s="44"/>
      <c r="H44" s="44"/>
      <c r="I44" s="44"/>
      <c r="J44" s="45"/>
    </row>
    <row r="45" ht="45">
      <c r="A45" s="36" t="s">
        <v>51</v>
      </c>
      <c r="B45" s="43"/>
      <c r="C45" s="44"/>
      <c r="D45" s="44"/>
      <c r="E45" s="38" t="s">
        <v>358</v>
      </c>
      <c r="F45" s="44"/>
      <c r="G45" s="44"/>
      <c r="H45" s="44"/>
      <c r="I45" s="44"/>
      <c r="J45" s="45"/>
    </row>
    <row r="46">
      <c r="A46" s="36" t="s">
        <v>44</v>
      </c>
      <c r="B46" s="36">
        <v>11</v>
      </c>
      <c r="C46" s="37" t="s">
        <v>359</v>
      </c>
      <c r="D46" s="36" t="s">
        <v>46</v>
      </c>
      <c r="E46" s="38" t="s">
        <v>360</v>
      </c>
      <c r="F46" s="39" t="s">
        <v>197</v>
      </c>
      <c r="G46" s="40">
        <v>62.299999999999997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49</v>
      </c>
      <c r="B47" s="43"/>
      <c r="C47" s="44"/>
      <c r="D47" s="44"/>
      <c r="E47" s="50" t="s">
        <v>46</v>
      </c>
      <c r="F47" s="44"/>
      <c r="G47" s="44"/>
      <c r="H47" s="44"/>
      <c r="I47" s="44"/>
      <c r="J47" s="45"/>
    </row>
    <row r="48">
      <c r="A48" s="36" t="s">
        <v>59</v>
      </c>
      <c r="B48" s="43"/>
      <c r="C48" s="44"/>
      <c r="D48" s="44"/>
      <c r="E48" s="46" t="s">
        <v>361</v>
      </c>
      <c r="F48" s="44"/>
      <c r="G48" s="44"/>
      <c r="H48" s="44"/>
      <c r="I48" s="44"/>
      <c r="J48" s="45"/>
    </row>
    <row r="49" ht="45">
      <c r="A49" s="36" t="s">
        <v>51</v>
      </c>
      <c r="B49" s="43"/>
      <c r="C49" s="44"/>
      <c r="D49" s="44"/>
      <c r="E49" s="38" t="s">
        <v>362</v>
      </c>
      <c r="F49" s="44"/>
      <c r="G49" s="44"/>
      <c r="H49" s="44"/>
      <c r="I49" s="44"/>
      <c r="J49" s="45"/>
    </row>
    <row r="50">
      <c r="A50" s="36" t="s">
        <v>44</v>
      </c>
      <c r="B50" s="36">
        <v>12</v>
      </c>
      <c r="C50" s="37" t="s">
        <v>363</v>
      </c>
      <c r="D50" s="36" t="s">
        <v>46</v>
      </c>
      <c r="E50" s="38" t="s">
        <v>364</v>
      </c>
      <c r="F50" s="39" t="s">
        <v>115</v>
      </c>
      <c r="G50" s="40">
        <v>709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49</v>
      </c>
      <c r="B51" s="43"/>
      <c r="C51" s="44"/>
      <c r="D51" s="44"/>
      <c r="E51" s="38" t="s">
        <v>140</v>
      </c>
      <c r="F51" s="44"/>
      <c r="G51" s="44"/>
      <c r="H51" s="44"/>
      <c r="I51" s="44"/>
      <c r="J51" s="45"/>
    </row>
    <row r="52" ht="60">
      <c r="A52" s="36" t="s">
        <v>59</v>
      </c>
      <c r="B52" s="43"/>
      <c r="C52" s="44"/>
      <c r="D52" s="44"/>
      <c r="E52" s="46" t="s">
        <v>365</v>
      </c>
      <c r="F52" s="44"/>
      <c r="G52" s="44"/>
      <c r="H52" s="44"/>
      <c r="I52" s="44"/>
      <c r="J52" s="45"/>
    </row>
    <row r="53" ht="405">
      <c r="A53" s="36" t="s">
        <v>51</v>
      </c>
      <c r="B53" s="43"/>
      <c r="C53" s="44"/>
      <c r="D53" s="44"/>
      <c r="E53" s="38" t="s">
        <v>366</v>
      </c>
      <c r="F53" s="44"/>
      <c r="G53" s="44"/>
      <c r="H53" s="44"/>
      <c r="I53" s="44"/>
      <c r="J53" s="45"/>
    </row>
    <row r="54">
      <c r="A54" s="36" t="s">
        <v>44</v>
      </c>
      <c r="B54" s="36">
        <v>13</v>
      </c>
      <c r="C54" s="37" t="s">
        <v>367</v>
      </c>
      <c r="D54" s="36" t="s">
        <v>46</v>
      </c>
      <c r="E54" s="38" t="s">
        <v>368</v>
      </c>
      <c r="F54" s="39" t="s">
        <v>115</v>
      </c>
      <c r="G54" s="40">
        <v>88.799999999999997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49</v>
      </c>
      <c r="B55" s="43"/>
      <c r="C55" s="44"/>
      <c r="D55" s="44"/>
      <c r="E55" s="38" t="s">
        <v>140</v>
      </c>
      <c r="F55" s="44"/>
      <c r="G55" s="44"/>
      <c r="H55" s="44"/>
      <c r="I55" s="44"/>
      <c r="J55" s="45"/>
    </row>
    <row r="56">
      <c r="A56" s="36" t="s">
        <v>59</v>
      </c>
      <c r="B56" s="43"/>
      <c r="C56" s="44"/>
      <c r="D56" s="44"/>
      <c r="E56" s="46" t="s">
        <v>369</v>
      </c>
      <c r="F56" s="44"/>
      <c r="G56" s="44"/>
      <c r="H56" s="44"/>
      <c r="I56" s="44"/>
      <c r="J56" s="45"/>
    </row>
    <row r="57" ht="405">
      <c r="A57" s="36" t="s">
        <v>51</v>
      </c>
      <c r="B57" s="43"/>
      <c r="C57" s="44"/>
      <c r="D57" s="44"/>
      <c r="E57" s="38" t="s">
        <v>370</v>
      </c>
      <c r="F57" s="44"/>
      <c r="G57" s="44"/>
      <c r="H57" s="44"/>
      <c r="I57" s="44"/>
      <c r="J57" s="45"/>
    </row>
    <row r="58">
      <c r="A58" s="36" t="s">
        <v>44</v>
      </c>
      <c r="B58" s="36">
        <v>14</v>
      </c>
      <c r="C58" s="37" t="s">
        <v>371</v>
      </c>
      <c r="D58" s="36" t="s">
        <v>46</v>
      </c>
      <c r="E58" s="38" t="s">
        <v>372</v>
      </c>
      <c r="F58" s="39" t="s">
        <v>115</v>
      </c>
      <c r="G58" s="40">
        <v>39.054000000000002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>
      <c r="A59" s="36" t="s">
        <v>49</v>
      </c>
      <c r="B59" s="43"/>
      <c r="C59" s="44"/>
      <c r="D59" s="44"/>
      <c r="E59" s="38" t="s">
        <v>140</v>
      </c>
      <c r="F59" s="44"/>
      <c r="G59" s="44"/>
      <c r="H59" s="44"/>
      <c r="I59" s="44"/>
      <c r="J59" s="45"/>
    </row>
    <row r="60" ht="105">
      <c r="A60" s="36" t="s">
        <v>59</v>
      </c>
      <c r="B60" s="43"/>
      <c r="C60" s="44"/>
      <c r="D60" s="44"/>
      <c r="E60" s="46" t="s">
        <v>373</v>
      </c>
      <c r="F60" s="44"/>
      <c r="G60" s="44"/>
      <c r="H60" s="44"/>
      <c r="I60" s="44"/>
      <c r="J60" s="45"/>
    </row>
    <row r="61" ht="405">
      <c r="A61" s="36" t="s">
        <v>51</v>
      </c>
      <c r="B61" s="43"/>
      <c r="C61" s="44"/>
      <c r="D61" s="44"/>
      <c r="E61" s="38" t="s">
        <v>366</v>
      </c>
      <c r="F61" s="44"/>
      <c r="G61" s="44"/>
      <c r="H61" s="44"/>
      <c r="I61" s="44"/>
      <c r="J61" s="45"/>
    </row>
    <row r="62">
      <c r="A62" s="36" t="s">
        <v>44</v>
      </c>
      <c r="B62" s="36">
        <v>15</v>
      </c>
      <c r="C62" s="37" t="s">
        <v>374</v>
      </c>
      <c r="D62" s="36" t="s">
        <v>46</v>
      </c>
      <c r="E62" s="38" t="s">
        <v>375</v>
      </c>
      <c r="F62" s="39" t="s">
        <v>115</v>
      </c>
      <c r="G62" s="40">
        <v>730.65300000000002</v>
      </c>
      <c r="H62" s="41">
        <v>0</v>
      </c>
      <c r="I62" s="41">
        <f>ROUND(G62*H62,P4)</f>
        <v>0</v>
      </c>
      <c r="J62" s="36"/>
      <c r="O62" s="42">
        <f>I62*0.21</f>
        <v>0</v>
      </c>
      <c r="P62">
        <v>3</v>
      </c>
    </row>
    <row r="63" ht="30">
      <c r="A63" s="36" t="s">
        <v>49</v>
      </c>
      <c r="B63" s="43"/>
      <c r="C63" s="44"/>
      <c r="D63" s="44"/>
      <c r="E63" s="38" t="s">
        <v>376</v>
      </c>
      <c r="F63" s="44"/>
      <c r="G63" s="44"/>
      <c r="H63" s="44"/>
      <c r="I63" s="44"/>
      <c r="J63" s="45"/>
    </row>
    <row r="64" ht="60">
      <c r="A64" s="36" t="s">
        <v>59</v>
      </c>
      <c r="B64" s="43"/>
      <c r="C64" s="44"/>
      <c r="D64" s="44"/>
      <c r="E64" s="46" t="s">
        <v>377</v>
      </c>
      <c r="F64" s="44"/>
      <c r="G64" s="44"/>
      <c r="H64" s="44"/>
      <c r="I64" s="44"/>
      <c r="J64" s="45"/>
    </row>
    <row r="65" ht="300">
      <c r="A65" s="36" t="s">
        <v>51</v>
      </c>
      <c r="B65" s="43"/>
      <c r="C65" s="44"/>
      <c r="D65" s="44"/>
      <c r="E65" s="38" t="s">
        <v>378</v>
      </c>
      <c r="F65" s="44"/>
      <c r="G65" s="44"/>
      <c r="H65" s="44"/>
      <c r="I65" s="44"/>
      <c r="J65" s="45"/>
    </row>
    <row r="66">
      <c r="A66" s="36" t="s">
        <v>44</v>
      </c>
      <c r="B66" s="36">
        <v>16</v>
      </c>
      <c r="C66" s="37" t="s">
        <v>379</v>
      </c>
      <c r="D66" s="36" t="s">
        <v>46</v>
      </c>
      <c r="E66" s="38" t="s">
        <v>380</v>
      </c>
      <c r="F66" s="39" t="s">
        <v>115</v>
      </c>
      <c r="G66" s="40">
        <v>55.920000000000002</v>
      </c>
      <c r="H66" s="41">
        <v>0</v>
      </c>
      <c r="I66" s="41">
        <f>ROUND(G66*H66,P4)</f>
        <v>0</v>
      </c>
      <c r="J66" s="36"/>
      <c r="O66" s="42">
        <f>I66*0.21</f>
        <v>0</v>
      </c>
      <c r="P66">
        <v>3</v>
      </c>
    </row>
    <row r="67">
      <c r="A67" s="36" t="s">
        <v>49</v>
      </c>
      <c r="B67" s="43"/>
      <c r="C67" s="44"/>
      <c r="D67" s="44"/>
      <c r="E67" s="50" t="s">
        <v>46</v>
      </c>
      <c r="F67" s="44"/>
      <c r="G67" s="44"/>
      <c r="H67" s="44"/>
      <c r="I67" s="44"/>
      <c r="J67" s="45"/>
    </row>
    <row r="68">
      <c r="A68" s="36" t="s">
        <v>59</v>
      </c>
      <c r="B68" s="43"/>
      <c r="C68" s="44"/>
      <c r="D68" s="44"/>
      <c r="E68" s="46" t="s">
        <v>381</v>
      </c>
      <c r="F68" s="44"/>
      <c r="G68" s="44"/>
      <c r="H68" s="44"/>
      <c r="I68" s="44"/>
      <c r="J68" s="45"/>
    </row>
    <row r="69" ht="390">
      <c r="A69" s="36" t="s">
        <v>51</v>
      </c>
      <c r="B69" s="43"/>
      <c r="C69" s="44"/>
      <c r="D69" s="44"/>
      <c r="E69" s="38" t="s">
        <v>382</v>
      </c>
      <c r="F69" s="44"/>
      <c r="G69" s="44"/>
      <c r="H69" s="44"/>
      <c r="I69" s="44"/>
      <c r="J69" s="45"/>
    </row>
    <row r="70">
      <c r="A70" s="36" t="s">
        <v>44</v>
      </c>
      <c r="B70" s="36">
        <v>17</v>
      </c>
      <c r="C70" s="37" t="s">
        <v>383</v>
      </c>
      <c r="D70" s="36" t="s">
        <v>46</v>
      </c>
      <c r="E70" s="38" t="s">
        <v>384</v>
      </c>
      <c r="F70" s="39" t="s">
        <v>115</v>
      </c>
      <c r="G70" s="40">
        <v>32</v>
      </c>
      <c r="H70" s="41">
        <v>0</v>
      </c>
      <c r="I70" s="41">
        <f>ROUND(G70*H70,P4)</f>
        <v>0</v>
      </c>
      <c r="J70" s="36"/>
      <c r="O70" s="42">
        <f>I70*0.21</f>
        <v>0</v>
      </c>
      <c r="P70">
        <v>3</v>
      </c>
    </row>
    <row r="71" ht="30">
      <c r="A71" s="36" t="s">
        <v>49</v>
      </c>
      <c r="B71" s="43"/>
      <c r="C71" s="44"/>
      <c r="D71" s="44"/>
      <c r="E71" s="38" t="s">
        <v>385</v>
      </c>
      <c r="F71" s="44"/>
      <c r="G71" s="44"/>
      <c r="H71" s="44"/>
      <c r="I71" s="44"/>
      <c r="J71" s="45"/>
    </row>
    <row r="72">
      <c r="A72" s="36" t="s">
        <v>59</v>
      </c>
      <c r="B72" s="43"/>
      <c r="C72" s="44"/>
      <c r="D72" s="44"/>
      <c r="E72" s="46" t="s">
        <v>386</v>
      </c>
      <c r="F72" s="44"/>
      <c r="G72" s="44"/>
      <c r="H72" s="44"/>
      <c r="I72" s="44"/>
      <c r="J72" s="45"/>
    </row>
    <row r="73" ht="345">
      <c r="A73" s="36" t="s">
        <v>51</v>
      </c>
      <c r="B73" s="43"/>
      <c r="C73" s="44"/>
      <c r="D73" s="44"/>
      <c r="E73" s="38" t="s">
        <v>387</v>
      </c>
      <c r="F73" s="44"/>
      <c r="G73" s="44"/>
      <c r="H73" s="44"/>
      <c r="I73" s="44"/>
      <c r="J73" s="45"/>
    </row>
    <row r="74">
      <c r="A74" s="30" t="s">
        <v>41</v>
      </c>
      <c r="B74" s="31"/>
      <c r="C74" s="32" t="s">
        <v>193</v>
      </c>
      <c r="D74" s="33"/>
      <c r="E74" s="30" t="s">
        <v>194</v>
      </c>
      <c r="F74" s="33"/>
      <c r="G74" s="33"/>
      <c r="H74" s="33"/>
      <c r="I74" s="34">
        <f>SUMIFS(I75:I82,A75:A82,"P")</f>
        <v>0</v>
      </c>
      <c r="J74" s="35"/>
    </row>
    <row r="75">
      <c r="A75" s="36" t="s">
        <v>44</v>
      </c>
      <c r="B75" s="36">
        <v>18</v>
      </c>
      <c r="C75" s="37" t="s">
        <v>388</v>
      </c>
      <c r="D75" s="36" t="s">
        <v>46</v>
      </c>
      <c r="E75" s="38" t="s">
        <v>389</v>
      </c>
      <c r="F75" s="39" t="s">
        <v>115</v>
      </c>
      <c r="G75" s="40">
        <v>4.0640000000000001</v>
      </c>
      <c r="H75" s="41">
        <v>0</v>
      </c>
      <c r="I75" s="41">
        <f>ROUND(G75*H75,P4)</f>
        <v>0</v>
      </c>
      <c r="J75" s="36"/>
      <c r="O75" s="42">
        <f>I75*0.21</f>
        <v>0</v>
      </c>
      <c r="P75">
        <v>3</v>
      </c>
    </row>
    <row r="76">
      <c r="A76" s="36" t="s">
        <v>49</v>
      </c>
      <c r="B76" s="43"/>
      <c r="C76" s="44"/>
      <c r="D76" s="44"/>
      <c r="E76" s="38" t="s">
        <v>390</v>
      </c>
      <c r="F76" s="44"/>
      <c r="G76" s="44"/>
      <c r="H76" s="44"/>
      <c r="I76" s="44"/>
      <c r="J76" s="45"/>
    </row>
    <row r="77">
      <c r="A77" s="36" t="s">
        <v>59</v>
      </c>
      <c r="B77" s="43"/>
      <c r="C77" s="44"/>
      <c r="D77" s="44"/>
      <c r="E77" s="46" t="s">
        <v>391</v>
      </c>
      <c r="F77" s="44"/>
      <c r="G77" s="44"/>
      <c r="H77" s="44"/>
      <c r="I77" s="44"/>
      <c r="J77" s="45"/>
    </row>
    <row r="78" ht="409.5">
      <c r="A78" s="36" t="s">
        <v>51</v>
      </c>
      <c r="B78" s="43"/>
      <c r="C78" s="44"/>
      <c r="D78" s="44"/>
      <c r="E78" s="38" t="s">
        <v>392</v>
      </c>
      <c r="F78" s="44"/>
      <c r="G78" s="44"/>
      <c r="H78" s="44"/>
      <c r="I78" s="44"/>
      <c r="J78" s="45"/>
    </row>
    <row r="79">
      <c r="A79" s="36" t="s">
        <v>44</v>
      </c>
      <c r="B79" s="36">
        <v>19</v>
      </c>
      <c r="C79" s="37" t="s">
        <v>393</v>
      </c>
      <c r="D79" s="36" t="s">
        <v>46</v>
      </c>
      <c r="E79" s="38" t="s">
        <v>394</v>
      </c>
      <c r="F79" s="39" t="s">
        <v>139</v>
      </c>
      <c r="G79" s="40">
        <v>186.40000000000001</v>
      </c>
      <c r="H79" s="41">
        <v>0</v>
      </c>
      <c r="I79" s="41">
        <f>ROUND(G79*H79,P4)</f>
        <v>0</v>
      </c>
      <c r="J79" s="36"/>
      <c r="O79" s="42">
        <f>I79*0.21</f>
        <v>0</v>
      </c>
      <c r="P79">
        <v>3</v>
      </c>
    </row>
    <row r="80">
      <c r="A80" s="36" t="s">
        <v>49</v>
      </c>
      <c r="B80" s="43"/>
      <c r="C80" s="44"/>
      <c r="D80" s="44"/>
      <c r="E80" s="50" t="s">
        <v>46</v>
      </c>
      <c r="F80" s="44"/>
      <c r="G80" s="44"/>
      <c r="H80" s="44"/>
      <c r="I80" s="44"/>
      <c r="J80" s="45"/>
    </row>
    <row r="81">
      <c r="A81" s="36" t="s">
        <v>59</v>
      </c>
      <c r="B81" s="43"/>
      <c r="C81" s="44"/>
      <c r="D81" s="44"/>
      <c r="E81" s="46" t="s">
        <v>395</v>
      </c>
      <c r="F81" s="44"/>
      <c r="G81" s="44"/>
      <c r="H81" s="44"/>
      <c r="I81" s="44"/>
      <c r="J81" s="45"/>
    </row>
    <row r="82" ht="120">
      <c r="A82" s="36" t="s">
        <v>51</v>
      </c>
      <c r="B82" s="43"/>
      <c r="C82" s="44"/>
      <c r="D82" s="44"/>
      <c r="E82" s="38" t="s">
        <v>396</v>
      </c>
      <c r="F82" s="44"/>
      <c r="G82" s="44"/>
      <c r="H82" s="44"/>
      <c r="I82" s="44"/>
      <c r="J82" s="45"/>
    </row>
    <row r="83">
      <c r="A83" s="30" t="s">
        <v>41</v>
      </c>
      <c r="B83" s="31"/>
      <c r="C83" s="32" t="s">
        <v>397</v>
      </c>
      <c r="D83" s="33"/>
      <c r="E83" s="30" t="s">
        <v>398</v>
      </c>
      <c r="F83" s="33"/>
      <c r="G83" s="33"/>
      <c r="H83" s="33"/>
      <c r="I83" s="34">
        <f>SUMIFS(I84:I102,A84:A102,"P")</f>
        <v>0</v>
      </c>
      <c r="J83" s="35"/>
    </row>
    <row r="84">
      <c r="A84" s="36" t="s">
        <v>44</v>
      </c>
      <c r="B84" s="36">
        <v>20</v>
      </c>
      <c r="C84" s="37" t="s">
        <v>399</v>
      </c>
      <c r="D84" s="36" t="s">
        <v>46</v>
      </c>
      <c r="E84" s="38" t="s">
        <v>400</v>
      </c>
      <c r="F84" s="39" t="s">
        <v>115</v>
      </c>
      <c r="G84" s="40">
        <v>2.5</v>
      </c>
      <c r="H84" s="41">
        <v>0</v>
      </c>
      <c r="I84" s="41">
        <f>ROUND(G84*H84,P4)</f>
        <v>0</v>
      </c>
      <c r="J84" s="36"/>
      <c r="O84" s="42">
        <f>I84*0.21</f>
        <v>0</v>
      </c>
      <c r="P84">
        <v>3</v>
      </c>
    </row>
    <row r="85">
      <c r="A85" s="36" t="s">
        <v>49</v>
      </c>
      <c r="B85" s="43"/>
      <c r="C85" s="44"/>
      <c r="D85" s="44"/>
      <c r="E85" s="50" t="s">
        <v>46</v>
      </c>
      <c r="F85" s="44"/>
      <c r="G85" s="44"/>
      <c r="H85" s="44"/>
      <c r="I85" s="44"/>
      <c r="J85" s="45"/>
    </row>
    <row r="86" ht="409.5">
      <c r="A86" s="36" t="s">
        <v>51</v>
      </c>
      <c r="B86" s="43"/>
      <c r="C86" s="44"/>
      <c r="D86" s="44"/>
      <c r="E86" s="38" t="s">
        <v>401</v>
      </c>
      <c r="F86" s="44"/>
      <c r="G86" s="44"/>
      <c r="H86" s="44"/>
      <c r="I86" s="44"/>
      <c r="J86" s="45"/>
    </row>
    <row r="87">
      <c r="A87" s="36" t="s">
        <v>44</v>
      </c>
      <c r="B87" s="36">
        <v>21</v>
      </c>
      <c r="C87" s="37" t="s">
        <v>402</v>
      </c>
      <c r="D87" s="36" t="s">
        <v>46</v>
      </c>
      <c r="E87" s="38" t="s">
        <v>403</v>
      </c>
      <c r="F87" s="39" t="s">
        <v>121</v>
      </c>
      <c r="G87" s="40">
        <v>0.375</v>
      </c>
      <c r="H87" s="41">
        <v>0</v>
      </c>
      <c r="I87" s="41">
        <f>ROUND(G87*H87,P4)</f>
        <v>0</v>
      </c>
      <c r="J87" s="36"/>
      <c r="O87" s="42">
        <f>I87*0.21</f>
        <v>0</v>
      </c>
      <c r="P87">
        <v>3</v>
      </c>
    </row>
    <row r="88">
      <c r="A88" s="36" t="s">
        <v>49</v>
      </c>
      <c r="B88" s="43"/>
      <c r="C88" s="44"/>
      <c r="D88" s="44"/>
      <c r="E88" s="38" t="s">
        <v>404</v>
      </c>
      <c r="F88" s="44"/>
      <c r="G88" s="44"/>
      <c r="H88" s="44"/>
      <c r="I88" s="44"/>
      <c r="J88" s="45"/>
    </row>
    <row r="89">
      <c r="A89" s="36" t="s">
        <v>59</v>
      </c>
      <c r="B89" s="43"/>
      <c r="C89" s="44"/>
      <c r="D89" s="44"/>
      <c r="E89" s="46" t="s">
        <v>405</v>
      </c>
      <c r="F89" s="44"/>
      <c r="G89" s="44"/>
      <c r="H89" s="44"/>
      <c r="I89" s="44"/>
      <c r="J89" s="45"/>
    </row>
    <row r="90" ht="300">
      <c r="A90" s="36" t="s">
        <v>51</v>
      </c>
      <c r="B90" s="43"/>
      <c r="C90" s="44"/>
      <c r="D90" s="44"/>
      <c r="E90" s="38" t="s">
        <v>406</v>
      </c>
      <c r="F90" s="44"/>
      <c r="G90" s="44"/>
      <c r="H90" s="44"/>
      <c r="I90" s="44"/>
      <c r="J90" s="45"/>
    </row>
    <row r="91">
      <c r="A91" s="36" t="s">
        <v>44</v>
      </c>
      <c r="B91" s="36">
        <v>22</v>
      </c>
      <c r="C91" s="37" t="s">
        <v>407</v>
      </c>
      <c r="D91" s="36" t="s">
        <v>46</v>
      </c>
      <c r="E91" s="38" t="s">
        <v>408</v>
      </c>
      <c r="F91" s="39" t="s">
        <v>115</v>
      </c>
      <c r="G91" s="40">
        <v>1.6000000000000001</v>
      </c>
      <c r="H91" s="41">
        <v>0</v>
      </c>
      <c r="I91" s="41">
        <f>ROUND(G91*H91,P4)</f>
        <v>0</v>
      </c>
      <c r="J91" s="36"/>
      <c r="O91" s="42">
        <f>I91*0.21</f>
        <v>0</v>
      </c>
      <c r="P91">
        <v>3</v>
      </c>
    </row>
    <row r="92">
      <c r="A92" s="36" t="s">
        <v>49</v>
      </c>
      <c r="B92" s="43"/>
      <c r="C92" s="44"/>
      <c r="D92" s="44"/>
      <c r="E92" s="38" t="s">
        <v>409</v>
      </c>
      <c r="F92" s="44"/>
      <c r="G92" s="44"/>
      <c r="H92" s="44"/>
      <c r="I92" s="44"/>
      <c r="J92" s="45"/>
    </row>
    <row r="93">
      <c r="A93" s="36" t="s">
        <v>59</v>
      </c>
      <c r="B93" s="43"/>
      <c r="C93" s="44"/>
      <c r="D93" s="44"/>
      <c r="E93" s="46" t="s">
        <v>410</v>
      </c>
      <c r="F93" s="44"/>
      <c r="G93" s="44"/>
      <c r="H93" s="44"/>
      <c r="I93" s="44"/>
      <c r="J93" s="45"/>
    </row>
    <row r="94" ht="45">
      <c r="A94" s="36" t="s">
        <v>51</v>
      </c>
      <c r="B94" s="43"/>
      <c r="C94" s="44"/>
      <c r="D94" s="44"/>
      <c r="E94" s="38" t="s">
        <v>411</v>
      </c>
      <c r="F94" s="44"/>
      <c r="G94" s="44"/>
      <c r="H94" s="44"/>
      <c r="I94" s="44"/>
      <c r="J94" s="45"/>
    </row>
    <row r="95">
      <c r="A95" s="36" t="s">
        <v>44</v>
      </c>
      <c r="B95" s="36">
        <v>23</v>
      </c>
      <c r="C95" s="37" t="s">
        <v>412</v>
      </c>
      <c r="D95" s="36" t="s">
        <v>46</v>
      </c>
      <c r="E95" s="38" t="s">
        <v>413</v>
      </c>
      <c r="F95" s="39" t="s">
        <v>115</v>
      </c>
      <c r="G95" s="40">
        <v>53.5</v>
      </c>
      <c r="H95" s="41">
        <v>0</v>
      </c>
      <c r="I95" s="41">
        <f>ROUND(G95*H95,P4)</f>
        <v>0</v>
      </c>
      <c r="J95" s="36"/>
      <c r="O95" s="42">
        <f>I95*0.21</f>
        <v>0</v>
      </c>
      <c r="P95">
        <v>3</v>
      </c>
    </row>
    <row r="96">
      <c r="A96" s="36" t="s">
        <v>49</v>
      </c>
      <c r="B96" s="43"/>
      <c r="C96" s="44"/>
      <c r="D96" s="44"/>
      <c r="E96" s="50" t="s">
        <v>46</v>
      </c>
      <c r="F96" s="44"/>
      <c r="G96" s="44"/>
      <c r="H96" s="44"/>
      <c r="I96" s="44"/>
      <c r="J96" s="45"/>
    </row>
    <row r="97">
      <c r="A97" s="36" t="s">
        <v>59</v>
      </c>
      <c r="B97" s="43"/>
      <c r="C97" s="44"/>
      <c r="D97" s="44"/>
      <c r="E97" s="46" t="s">
        <v>414</v>
      </c>
      <c r="F97" s="44"/>
      <c r="G97" s="44"/>
      <c r="H97" s="44"/>
      <c r="I97" s="44"/>
      <c r="J97" s="45"/>
    </row>
    <row r="98" ht="409.5">
      <c r="A98" s="36" t="s">
        <v>51</v>
      </c>
      <c r="B98" s="43"/>
      <c r="C98" s="44"/>
      <c r="D98" s="44"/>
      <c r="E98" s="38" t="s">
        <v>415</v>
      </c>
      <c r="F98" s="44"/>
      <c r="G98" s="44"/>
      <c r="H98" s="44"/>
      <c r="I98" s="44"/>
      <c r="J98" s="45"/>
    </row>
    <row r="99">
      <c r="A99" s="36" t="s">
        <v>44</v>
      </c>
      <c r="B99" s="36">
        <v>24</v>
      </c>
      <c r="C99" s="37" t="s">
        <v>416</v>
      </c>
      <c r="D99" s="36" t="s">
        <v>46</v>
      </c>
      <c r="E99" s="38" t="s">
        <v>417</v>
      </c>
      <c r="F99" s="39" t="s">
        <v>121</v>
      </c>
      <c r="G99" s="40">
        <v>6.4199999999999999</v>
      </c>
      <c r="H99" s="41">
        <v>0</v>
      </c>
      <c r="I99" s="41">
        <f>ROUND(G99*H99,P4)</f>
        <v>0</v>
      </c>
      <c r="J99" s="36"/>
      <c r="O99" s="42">
        <f>I99*0.21</f>
        <v>0</v>
      </c>
      <c r="P99">
        <v>3</v>
      </c>
    </row>
    <row r="100">
      <c r="A100" s="36" t="s">
        <v>49</v>
      </c>
      <c r="B100" s="43"/>
      <c r="C100" s="44"/>
      <c r="D100" s="44"/>
      <c r="E100" s="50" t="s">
        <v>46</v>
      </c>
      <c r="F100" s="44"/>
      <c r="G100" s="44"/>
      <c r="H100" s="44"/>
      <c r="I100" s="44"/>
      <c r="J100" s="45"/>
    </row>
    <row r="101">
      <c r="A101" s="36" t="s">
        <v>59</v>
      </c>
      <c r="B101" s="43"/>
      <c r="C101" s="44"/>
      <c r="D101" s="44"/>
      <c r="E101" s="46" t="s">
        <v>418</v>
      </c>
      <c r="F101" s="44"/>
      <c r="G101" s="44"/>
      <c r="H101" s="44"/>
      <c r="I101" s="44"/>
      <c r="J101" s="45"/>
    </row>
    <row r="102" ht="330">
      <c r="A102" s="36" t="s">
        <v>51</v>
      </c>
      <c r="B102" s="43"/>
      <c r="C102" s="44"/>
      <c r="D102" s="44"/>
      <c r="E102" s="38" t="s">
        <v>419</v>
      </c>
      <c r="F102" s="44"/>
      <c r="G102" s="44"/>
      <c r="H102" s="44"/>
      <c r="I102" s="44"/>
      <c r="J102" s="45"/>
    </row>
    <row r="103">
      <c r="A103" s="30" t="s">
        <v>41</v>
      </c>
      <c r="B103" s="31"/>
      <c r="C103" s="32" t="s">
        <v>420</v>
      </c>
      <c r="D103" s="33"/>
      <c r="E103" s="30" t="s">
        <v>421</v>
      </c>
      <c r="F103" s="33"/>
      <c r="G103" s="33"/>
      <c r="H103" s="33"/>
      <c r="I103" s="34">
        <f>SUMIFS(I104:I121,A104:A121,"P")</f>
        <v>0</v>
      </c>
      <c r="J103" s="35"/>
    </row>
    <row r="104">
      <c r="A104" s="36" t="s">
        <v>44</v>
      </c>
      <c r="B104" s="36">
        <v>25</v>
      </c>
      <c r="C104" s="37" t="s">
        <v>422</v>
      </c>
      <c r="D104" s="36" t="s">
        <v>46</v>
      </c>
      <c r="E104" s="38" t="s">
        <v>423</v>
      </c>
      <c r="F104" s="39" t="s">
        <v>197</v>
      </c>
      <c r="G104" s="40">
        <v>37.280000000000001</v>
      </c>
      <c r="H104" s="41">
        <v>0</v>
      </c>
      <c r="I104" s="41">
        <f>ROUND(G104*H104,P4)</f>
        <v>0</v>
      </c>
      <c r="J104" s="36"/>
      <c r="O104" s="42">
        <f>I104*0.21</f>
        <v>0</v>
      </c>
      <c r="P104">
        <v>3</v>
      </c>
    </row>
    <row r="105" ht="30">
      <c r="A105" s="36" t="s">
        <v>49</v>
      </c>
      <c r="B105" s="43"/>
      <c r="C105" s="44"/>
      <c r="D105" s="44"/>
      <c r="E105" s="38" t="s">
        <v>424</v>
      </c>
      <c r="F105" s="44"/>
      <c r="G105" s="44"/>
      <c r="H105" s="44"/>
      <c r="I105" s="44"/>
      <c r="J105" s="45"/>
    </row>
    <row r="106" ht="60">
      <c r="A106" s="36" t="s">
        <v>51</v>
      </c>
      <c r="B106" s="43"/>
      <c r="C106" s="44"/>
      <c r="D106" s="44"/>
      <c r="E106" s="38" t="s">
        <v>425</v>
      </c>
      <c r="F106" s="44"/>
      <c r="G106" s="44"/>
      <c r="H106" s="44"/>
      <c r="I106" s="44"/>
      <c r="J106" s="45"/>
    </row>
    <row r="107">
      <c r="A107" s="36" t="s">
        <v>44</v>
      </c>
      <c r="B107" s="36">
        <v>26</v>
      </c>
      <c r="C107" s="37" t="s">
        <v>426</v>
      </c>
      <c r="D107" s="36" t="s">
        <v>46</v>
      </c>
      <c r="E107" s="38" t="s">
        <v>427</v>
      </c>
      <c r="F107" s="39" t="s">
        <v>115</v>
      </c>
      <c r="G107" s="40">
        <v>5.4000000000000004</v>
      </c>
      <c r="H107" s="41">
        <v>0</v>
      </c>
      <c r="I107" s="41">
        <f>ROUND(G107*H107,P4)</f>
        <v>0</v>
      </c>
      <c r="J107" s="36"/>
      <c r="O107" s="42">
        <f>I107*0.21</f>
        <v>0</v>
      </c>
      <c r="P107">
        <v>3</v>
      </c>
    </row>
    <row r="108">
      <c r="A108" s="36" t="s">
        <v>49</v>
      </c>
      <c r="B108" s="43"/>
      <c r="C108" s="44"/>
      <c r="D108" s="44"/>
      <c r="E108" s="50" t="s">
        <v>46</v>
      </c>
      <c r="F108" s="44"/>
      <c r="G108" s="44"/>
      <c r="H108" s="44"/>
      <c r="I108" s="44"/>
      <c r="J108" s="45"/>
    </row>
    <row r="109" ht="409.5">
      <c r="A109" s="36" t="s">
        <v>51</v>
      </c>
      <c r="B109" s="43"/>
      <c r="C109" s="44"/>
      <c r="D109" s="44"/>
      <c r="E109" s="38" t="s">
        <v>415</v>
      </c>
      <c r="F109" s="44"/>
      <c r="G109" s="44"/>
      <c r="H109" s="44"/>
      <c r="I109" s="44"/>
      <c r="J109" s="45"/>
    </row>
    <row r="110">
      <c r="A110" s="36" t="s">
        <v>44</v>
      </c>
      <c r="B110" s="36">
        <v>27</v>
      </c>
      <c r="C110" s="37" t="s">
        <v>428</v>
      </c>
      <c r="D110" s="36" t="s">
        <v>46</v>
      </c>
      <c r="E110" s="38" t="s">
        <v>429</v>
      </c>
      <c r="F110" s="39" t="s">
        <v>115</v>
      </c>
      <c r="G110" s="40">
        <v>40.414000000000001</v>
      </c>
      <c r="H110" s="41">
        <v>0</v>
      </c>
      <c r="I110" s="41">
        <f>ROUND(G110*H110,P4)</f>
        <v>0</v>
      </c>
      <c r="J110" s="36"/>
      <c r="O110" s="42">
        <f>I110*0.21</f>
        <v>0</v>
      </c>
      <c r="P110">
        <v>3</v>
      </c>
    </row>
    <row r="111">
      <c r="A111" s="36" t="s">
        <v>49</v>
      </c>
      <c r="B111" s="43"/>
      <c r="C111" s="44"/>
      <c r="D111" s="44"/>
      <c r="E111" s="50" t="s">
        <v>46</v>
      </c>
      <c r="F111" s="44"/>
      <c r="G111" s="44"/>
      <c r="H111" s="44"/>
      <c r="I111" s="44"/>
      <c r="J111" s="45"/>
    </row>
    <row r="112" ht="90">
      <c r="A112" s="36" t="s">
        <v>59</v>
      </c>
      <c r="B112" s="43"/>
      <c r="C112" s="44"/>
      <c r="D112" s="44"/>
      <c r="E112" s="46" t="s">
        <v>430</v>
      </c>
      <c r="F112" s="44"/>
      <c r="G112" s="44"/>
      <c r="H112" s="44"/>
      <c r="I112" s="44"/>
      <c r="J112" s="45"/>
    </row>
    <row r="113" ht="409.5">
      <c r="A113" s="36" t="s">
        <v>51</v>
      </c>
      <c r="B113" s="43"/>
      <c r="C113" s="44"/>
      <c r="D113" s="44"/>
      <c r="E113" s="38" t="s">
        <v>415</v>
      </c>
      <c r="F113" s="44"/>
      <c r="G113" s="44"/>
      <c r="H113" s="44"/>
      <c r="I113" s="44"/>
      <c r="J113" s="45"/>
    </row>
    <row r="114">
      <c r="A114" s="36" t="s">
        <v>44</v>
      </c>
      <c r="B114" s="36">
        <v>28</v>
      </c>
      <c r="C114" s="37" t="s">
        <v>431</v>
      </c>
      <c r="D114" s="36" t="s">
        <v>46</v>
      </c>
      <c r="E114" s="38" t="s">
        <v>432</v>
      </c>
      <c r="F114" s="39" t="s">
        <v>115</v>
      </c>
      <c r="G114" s="40">
        <v>89.808000000000007</v>
      </c>
      <c r="H114" s="41">
        <v>0</v>
      </c>
      <c r="I114" s="41">
        <f>ROUND(G114*H114,P4)</f>
        <v>0</v>
      </c>
      <c r="J114" s="36"/>
      <c r="O114" s="42">
        <f>I114*0.21</f>
        <v>0</v>
      </c>
      <c r="P114">
        <v>3</v>
      </c>
    </row>
    <row r="115">
      <c r="A115" s="36" t="s">
        <v>49</v>
      </c>
      <c r="B115" s="43"/>
      <c r="C115" s="44"/>
      <c r="D115" s="44"/>
      <c r="E115" s="38" t="s">
        <v>433</v>
      </c>
      <c r="F115" s="44"/>
      <c r="G115" s="44"/>
      <c r="H115" s="44"/>
      <c r="I115" s="44"/>
      <c r="J115" s="45"/>
    </row>
    <row r="116">
      <c r="A116" s="36" t="s">
        <v>59</v>
      </c>
      <c r="B116" s="43"/>
      <c r="C116" s="44"/>
      <c r="D116" s="44"/>
      <c r="E116" s="46" t="s">
        <v>434</v>
      </c>
      <c r="F116" s="44"/>
      <c r="G116" s="44"/>
      <c r="H116" s="44"/>
      <c r="I116" s="44"/>
      <c r="J116" s="45"/>
    </row>
    <row r="117" ht="60">
      <c r="A117" s="36" t="s">
        <v>51</v>
      </c>
      <c r="B117" s="43"/>
      <c r="C117" s="44"/>
      <c r="D117" s="44"/>
      <c r="E117" s="38" t="s">
        <v>435</v>
      </c>
      <c r="F117" s="44"/>
      <c r="G117" s="44"/>
      <c r="H117" s="44"/>
      <c r="I117" s="44"/>
      <c r="J117" s="45"/>
    </row>
    <row r="118">
      <c r="A118" s="36" t="s">
        <v>44</v>
      </c>
      <c r="B118" s="36">
        <v>29</v>
      </c>
      <c r="C118" s="37" t="s">
        <v>436</v>
      </c>
      <c r="D118" s="36" t="s">
        <v>46</v>
      </c>
      <c r="E118" s="38" t="s">
        <v>437</v>
      </c>
      <c r="F118" s="39" t="s">
        <v>115</v>
      </c>
      <c r="G118" s="40">
        <v>29.338999999999999</v>
      </c>
      <c r="H118" s="41">
        <v>0</v>
      </c>
      <c r="I118" s="41">
        <f>ROUND(G118*H118,P4)</f>
        <v>0</v>
      </c>
      <c r="J118" s="36"/>
      <c r="O118" s="42">
        <f>I118*0.21</f>
        <v>0</v>
      </c>
      <c r="P118">
        <v>3</v>
      </c>
    </row>
    <row r="119">
      <c r="A119" s="36" t="s">
        <v>49</v>
      </c>
      <c r="B119" s="43"/>
      <c r="C119" s="44"/>
      <c r="D119" s="44"/>
      <c r="E119" s="50" t="s">
        <v>46</v>
      </c>
      <c r="F119" s="44"/>
      <c r="G119" s="44"/>
      <c r="H119" s="44"/>
      <c r="I119" s="44"/>
      <c r="J119" s="45"/>
    </row>
    <row r="120" ht="105">
      <c r="A120" s="36" t="s">
        <v>59</v>
      </c>
      <c r="B120" s="43"/>
      <c r="C120" s="44"/>
      <c r="D120" s="44"/>
      <c r="E120" s="46" t="s">
        <v>438</v>
      </c>
      <c r="F120" s="44"/>
      <c r="G120" s="44"/>
      <c r="H120" s="44"/>
      <c r="I120" s="44"/>
      <c r="J120" s="45"/>
    </row>
    <row r="121" ht="150">
      <c r="A121" s="36" t="s">
        <v>51</v>
      </c>
      <c r="B121" s="43"/>
      <c r="C121" s="44"/>
      <c r="D121" s="44"/>
      <c r="E121" s="38" t="s">
        <v>439</v>
      </c>
      <c r="F121" s="44"/>
      <c r="G121" s="44"/>
      <c r="H121" s="44"/>
      <c r="I121" s="44"/>
      <c r="J121" s="45"/>
    </row>
    <row r="122">
      <c r="A122" s="30" t="s">
        <v>41</v>
      </c>
      <c r="B122" s="31"/>
      <c r="C122" s="32" t="s">
        <v>205</v>
      </c>
      <c r="D122" s="33"/>
      <c r="E122" s="30" t="s">
        <v>206</v>
      </c>
      <c r="F122" s="33"/>
      <c r="G122" s="33"/>
      <c r="H122" s="33"/>
      <c r="I122" s="34">
        <f>SUMIFS(I123:I126,A123:A126,"P")</f>
        <v>0</v>
      </c>
      <c r="J122" s="35"/>
    </row>
    <row r="123">
      <c r="A123" s="36" t="s">
        <v>44</v>
      </c>
      <c r="B123" s="36">
        <v>30</v>
      </c>
      <c r="C123" s="37" t="s">
        <v>440</v>
      </c>
      <c r="D123" s="36" t="s">
        <v>46</v>
      </c>
      <c r="E123" s="38" t="s">
        <v>441</v>
      </c>
      <c r="F123" s="39" t="s">
        <v>139</v>
      </c>
      <c r="G123" s="40">
        <v>15.064</v>
      </c>
      <c r="H123" s="41">
        <v>0</v>
      </c>
      <c r="I123" s="41">
        <f>ROUND(G123*H123,P4)</f>
        <v>0</v>
      </c>
      <c r="J123" s="36"/>
      <c r="O123" s="42">
        <f>I123*0.21</f>
        <v>0</v>
      </c>
      <c r="P123">
        <v>3</v>
      </c>
    </row>
    <row r="124">
      <c r="A124" s="36" t="s">
        <v>49</v>
      </c>
      <c r="B124" s="43"/>
      <c r="C124" s="44"/>
      <c r="D124" s="44"/>
      <c r="E124" s="50" t="s">
        <v>46</v>
      </c>
      <c r="F124" s="44"/>
      <c r="G124" s="44"/>
      <c r="H124" s="44"/>
      <c r="I124" s="44"/>
      <c r="J124" s="45"/>
    </row>
    <row r="125" ht="75">
      <c r="A125" s="36" t="s">
        <v>59</v>
      </c>
      <c r="B125" s="43"/>
      <c r="C125" s="44"/>
      <c r="D125" s="44"/>
      <c r="E125" s="46" t="s">
        <v>442</v>
      </c>
      <c r="F125" s="44"/>
      <c r="G125" s="44"/>
      <c r="H125" s="44"/>
      <c r="I125" s="44"/>
      <c r="J125" s="45"/>
    </row>
    <row r="126" ht="60">
      <c r="A126" s="36" t="s">
        <v>51</v>
      </c>
      <c r="B126" s="43"/>
      <c r="C126" s="44"/>
      <c r="D126" s="44"/>
      <c r="E126" s="38" t="s">
        <v>211</v>
      </c>
      <c r="F126" s="44"/>
      <c r="G126" s="44"/>
      <c r="H126" s="44"/>
      <c r="I126" s="44"/>
      <c r="J126" s="45"/>
    </row>
    <row r="127">
      <c r="A127" s="30" t="s">
        <v>41</v>
      </c>
      <c r="B127" s="31"/>
      <c r="C127" s="32" t="s">
        <v>443</v>
      </c>
      <c r="D127" s="33"/>
      <c r="E127" s="30" t="s">
        <v>444</v>
      </c>
      <c r="F127" s="33"/>
      <c r="G127" s="33"/>
      <c r="H127" s="33"/>
      <c r="I127" s="34">
        <f>SUMIFS(I128:I131,A128:A131,"P")</f>
        <v>0</v>
      </c>
      <c r="J127" s="35"/>
    </row>
    <row r="128">
      <c r="A128" s="36" t="s">
        <v>44</v>
      </c>
      <c r="B128" s="36">
        <v>31</v>
      </c>
      <c r="C128" s="37" t="s">
        <v>445</v>
      </c>
      <c r="D128" s="36" t="s">
        <v>46</v>
      </c>
      <c r="E128" s="38" t="s">
        <v>446</v>
      </c>
      <c r="F128" s="39" t="s">
        <v>139</v>
      </c>
      <c r="G128" s="40">
        <v>1</v>
      </c>
      <c r="H128" s="41">
        <v>0</v>
      </c>
      <c r="I128" s="41">
        <f>ROUND(G128*H128,P4)</f>
        <v>0</v>
      </c>
      <c r="J128" s="36"/>
      <c r="O128" s="42">
        <f>I128*0.21</f>
        <v>0</v>
      </c>
      <c r="P128">
        <v>3</v>
      </c>
    </row>
    <row r="129">
      <c r="A129" s="36" t="s">
        <v>49</v>
      </c>
      <c r="B129" s="43"/>
      <c r="C129" s="44"/>
      <c r="D129" s="44"/>
      <c r="E129" s="38" t="s">
        <v>447</v>
      </c>
      <c r="F129" s="44"/>
      <c r="G129" s="44"/>
      <c r="H129" s="44"/>
      <c r="I129" s="44"/>
      <c r="J129" s="45"/>
    </row>
    <row r="130">
      <c r="A130" s="36" t="s">
        <v>59</v>
      </c>
      <c r="B130" s="43"/>
      <c r="C130" s="44"/>
      <c r="D130" s="44"/>
      <c r="E130" s="46" t="s">
        <v>448</v>
      </c>
      <c r="F130" s="44"/>
      <c r="G130" s="44"/>
      <c r="H130" s="44"/>
      <c r="I130" s="44"/>
      <c r="J130" s="45"/>
    </row>
    <row r="131" ht="90">
      <c r="A131" s="36" t="s">
        <v>51</v>
      </c>
      <c r="B131" s="43"/>
      <c r="C131" s="44"/>
      <c r="D131" s="44"/>
      <c r="E131" s="38" t="s">
        <v>449</v>
      </c>
      <c r="F131" s="44"/>
      <c r="G131" s="44"/>
      <c r="H131" s="44"/>
      <c r="I131" s="44"/>
      <c r="J131" s="45"/>
    </row>
    <row r="132">
      <c r="A132" s="30" t="s">
        <v>41</v>
      </c>
      <c r="B132" s="31"/>
      <c r="C132" s="32" t="s">
        <v>450</v>
      </c>
      <c r="D132" s="33"/>
      <c r="E132" s="30" t="s">
        <v>451</v>
      </c>
      <c r="F132" s="33"/>
      <c r="G132" s="33"/>
      <c r="H132" s="33"/>
      <c r="I132" s="34">
        <f>SUMIFS(I133:I152,A133:A152,"P")</f>
        <v>0</v>
      </c>
      <c r="J132" s="35"/>
    </row>
    <row r="133" ht="30">
      <c r="A133" s="36" t="s">
        <v>44</v>
      </c>
      <c r="B133" s="36">
        <v>32</v>
      </c>
      <c r="C133" s="37" t="s">
        <v>452</v>
      </c>
      <c r="D133" s="36" t="s">
        <v>46</v>
      </c>
      <c r="E133" s="38" t="s">
        <v>453</v>
      </c>
      <c r="F133" s="39" t="s">
        <v>139</v>
      </c>
      <c r="G133" s="40">
        <v>96.808000000000007</v>
      </c>
      <c r="H133" s="41">
        <v>0</v>
      </c>
      <c r="I133" s="41">
        <f>ROUND(G133*H133,P4)</f>
        <v>0</v>
      </c>
      <c r="J133" s="36"/>
      <c r="O133" s="42">
        <f>I133*0.21</f>
        <v>0</v>
      </c>
      <c r="P133">
        <v>3</v>
      </c>
    </row>
    <row r="134">
      <c r="A134" s="36" t="s">
        <v>49</v>
      </c>
      <c r="B134" s="43"/>
      <c r="C134" s="44"/>
      <c r="D134" s="44"/>
      <c r="E134" s="50" t="s">
        <v>46</v>
      </c>
      <c r="F134" s="44"/>
      <c r="G134" s="44"/>
      <c r="H134" s="44"/>
      <c r="I134" s="44"/>
      <c r="J134" s="45"/>
    </row>
    <row r="135" ht="90">
      <c r="A135" s="36" t="s">
        <v>59</v>
      </c>
      <c r="B135" s="43"/>
      <c r="C135" s="44"/>
      <c r="D135" s="44"/>
      <c r="E135" s="46" t="s">
        <v>454</v>
      </c>
      <c r="F135" s="44"/>
      <c r="G135" s="44"/>
      <c r="H135" s="44"/>
      <c r="I135" s="44"/>
      <c r="J135" s="45"/>
    </row>
    <row r="136" ht="270">
      <c r="A136" s="36" t="s">
        <v>51</v>
      </c>
      <c r="B136" s="43"/>
      <c r="C136" s="44"/>
      <c r="D136" s="44"/>
      <c r="E136" s="38" t="s">
        <v>455</v>
      </c>
      <c r="F136" s="44"/>
      <c r="G136" s="44"/>
      <c r="H136" s="44"/>
      <c r="I136" s="44"/>
      <c r="J136" s="45"/>
    </row>
    <row r="137" ht="30">
      <c r="A137" s="36" t="s">
        <v>44</v>
      </c>
      <c r="B137" s="36">
        <v>33</v>
      </c>
      <c r="C137" s="37" t="s">
        <v>456</v>
      </c>
      <c r="D137" s="36" t="s">
        <v>46</v>
      </c>
      <c r="E137" s="38" t="s">
        <v>457</v>
      </c>
      <c r="F137" s="39" t="s">
        <v>139</v>
      </c>
      <c r="G137" s="40">
        <v>115.58499999999999</v>
      </c>
      <c r="H137" s="41">
        <v>0</v>
      </c>
      <c r="I137" s="41">
        <f>ROUND(G137*H137,P4)</f>
        <v>0</v>
      </c>
      <c r="J137" s="36"/>
      <c r="O137" s="42">
        <f>I137*0.21</f>
        <v>0</v>
      </c>
      <c r="P137">
        <v>3</v>
      </c>
    </row>
    <row r="138">
      <c r="A138" s="36" t="s">
        <v>49</v>
      </c>
      <c r="B138" s="43"/>
      <c r="C138" s="44"/>
      <c r="D138" s="44"/>
      <c r="E138" s="50" t="s">
        <v>46</v>
      </c>
      <c r="F138" s="44"/>
      <c r="G138" s="44"/>
      <c r="H138" s="44"/>
      <c r="I138" s="44"/>
      <c r="J138" s="45"/>
    </row>
    <row r="139" ht="90">
      <c r="A139" s="36" t="s">
        <v>59</v>
      </c>
      <c r="B139" s="43"/>
      <c r="C139" s="44"/>
      <c r="D139" s="44"/>
      <c r="E139" s="46" t="s">
        <v>458</v>
      </c>
      <c r="F139" s="44"/>
      <c r="G139" s="44"/>
      <c r="H139" s="44"/>
      <c r="I139" s="44"/>
      <c r="J139" s="45"/>
    </row>
    <row r="140" ht="270">
      <c r="A140" s="36" t="s">
        <v>51</v>
      </c>
      <c r="B140" s="43"/>
      <c r="C140" s="44"/>
      <c r="D140" s="44"/>
      <c r="E140" s="38" t="s">
        <v>455</v>
      </c>
      <c r="F140" s="44"/>
      <c r="G140" s="44"/>
      <c r="H140" s="44"/>
      <c r="I140" s="44"/>
      <c r="J140" s="45"/>
    </row>
    <row r="141">
      <c r="A141" s="36" t="s">
        <v>44</v>
      </c>
      <c r="B141" s="36">
        <v>34</v>
      </c>
      <c r="C141" s="37" t="s">
        <v>459</v>
      </c>
      <c r="D141" s="36" t="s">
        <v>46</v>
      </c>
      <c r="E141" s="38" t="s">
        <v>460</v>
      </c>
      <c r="F141" s="39" t="s">
        <v>139</v>
      </c>
      <c r="G141" s="40">
        <v>469.608</v>
      </c>
      <c r="H141" s="41">
        <v>0</v>
      </c>
      <c r="I141" s="41">
        <f>ROUND(G141*H141,P4)</f>
        <v>0</v>
      </c>
      <c r="J141" s="36"/>
      <c r="O141" s="42">
        <f>I141*0.21</f>
        <v>0</v>
      </c>
      <c r="P141">
        <v>3</v>
      </c>
    </row>
    <row r="142">
      <c r="A142" s="36" t="s">
        <v>49</v>
      </c>
      <c r="B142" s="43"/>
      <c r="C142" s="44"/>
      <c r="D142" s="44"/>
      <c r="E142" s="38" t="s">
        <v>461</v>
      </c>
      <c r="F142" s="44"/>
      <c r="G142" s="44"/>
      <c r="H142" s="44"/>
      <c r="I142" s="44"/>
      <c r="J142" s="45"/>
    </row>
    <row r="143" ht="105">
      <c r="A143" s="36" t="s">
        <v>59</v>
      </c>
      <c r="B143" s="43"/>
      <c r="C143" s="44"/>
      <c r="D143" s="44"/>
      <c r="E143" s="46" t="s">
        <v>462</v>
      </c>
      <c r="F143" s="44"/>
      <c r="G143" s="44"/>
      <c r="H143" s="44"/>
      <c r="I143" s="44"/>
      <c r="J143" s="45"/>
    </row>
    <row r="144" ht="45">
      <c r="A144" s="36" t="s">
        <v>51</v>
      </c>
      <c r="B144" s="43"/>
      <c r="C144" s="44"/>
      <c r="D144" s="44"/>
      <c r="E144" s="38" t="s">
        <v>463</v>
      </c>
      <c r="F144" s="44"/>
      <c r="G144" s="44"/>
      <c r="H144" s="44"/>
      <c r="I144" s="44"/>
      <c r="J144" s="45"/>
    </row>
    <row r="145">
      <c r="A145" s="36" t="s">
        <v>44</v>
      </c>
      <c r="B145" s="36">
        <v>35</v>
      </c>
      <c r="C145" s="37" t="s">
        <v>464</v>
      </c>
      <c r="D145" s="36" t="s">
        <v>46</v>
      </c>
      <c r="E145" s="38" t="s">
        <v>465</v>
      </c>
      <c r="F145" s="39" t="s">
        <v>139</v>
      </c>
      <c r="G145" s="40">
        <v>42.201000000000001</v>
      </c>
      <c r="H145" s="41">
        <v>0</v>
      </c>
      <c r="I145" s="41">
        <f>ROUND(G145*H145,P4)</f>
        <v>0</v>
      </c>
      <c r="J145" s="36"/>
      <c r="O145" s="42">
        <f>I145*0.21</f>
        <v>0</v>
      </c>
      <c r="P145">
        <v>3</v>
      </c>
    </row>
    <row r="146">
      <c r="A146" s="36" t="s">
        <v>49</v>
      </c>
      <c r="B146" s="43"/>
      <c r="C146" s="44"/>
      <c r="D146" s="44"/>
      <c r="E146" s="38" t="s">
        <v>466</v>
      </c>
      <c r="F146" s="44"/>
      <c r="G146" s="44"/>
      <c r="H146" s="44"/>
      <c r="I146" s="44"/>
      <c r="J146" s="45"/>
    </row>
    <row r="147" ht="60">
      <c r="A147" s="36" t="s">
        <v>59</v>
      </c>
      <c r="B147" s="43"/>
      <c r="C147" s="44"/>
      <c r="D147" s="44"/>
      <c r="E147" s="46" t="s">
        <v>467</v>
      </c>
      <c r="F147" s="44"/>
      <c r="G147" s="44"/>
      <c r="H147" s="44"/>
      <c r="I147" s="44"/>
      <c r="J147" s="45"/>
    </row>
    <row r="148" ht="45">
      <c r="A148" s="36" t="s">
        <v>51</v>
      </c>
      <c r="B148" s="43"/>
      <c r="C148" s="44"/>
      <c r="D148" s="44"/>
      <c r="E148" s="38" t="s">
        <v>468</v>
      </c>
      <c r="F148" s="44"/>
      <c r="G148" s="44"/>
      <c r="H148" s="44"/>
      <c r="I148" s="44"/>
      <c r="J148" s="45"/>
    </row>
    <row r="149">
      <c r="A149" s="36" t="s">
        <v>44</v>
      </c>
      <c r="B149" s="36">
        <v>36</v>
      </c>
      <c r="C149" s="37" t="s">
        <v>469</v>
      </c>
      <c r="D149" s="36" t="s">
        <v>46</v>
      </c>
      <c r="E149" s="38" t="s">
        <v>470</v>
      </c>
      <c r="F149" s="39" t="s">
        <v>139</v>
      </c>
      <c r="G149" s="40">
        <v>8.1270000000000007</v>
      </c>
      <c r="H149" s="41">
        <v>0</v>
      </c>
      <c r="I149" s="41">
        <f>ROUND(G149*H149,P4)</f>
        <v>0</v>
      </c>
      <c r="J149" s="36"/>
      <c r="O149" s="42">
        <f>I149*0.21</f>
        <v>0</v>
      </c>
      <c r="P149">
        <v>3</v>
      </c>
    </row>
    <row r="150">
      <c r="A150" s="36" t="s">
        <v>49</v>
      </c>
      <c r="B150" s="43"/>
      <c r="C150" s="44"/>
      <c r="D150" s="44"/>
      <c r="E150" s="50" t="s">
        <v>46</v>
      </c>
      <c r="F150" s="44"/>
      <c r="G150" s="44"/>
      <c r="H150" s="44"/>
      <c r="I150" s="44"/>
      <c r="J150" s="45"/>
    </row>
    <row r="151">
      <c r="A151" s="36" t="s">
        <v>59</v>
      </c>
      <c r="B151" s="43"/>
      <c r="C151" s="44"/>
      <c r="D151" s="44"/>
      <c r="E151" s="46" t="s">
        <v>471</v>
      </c>
      <c r="F151" s="44"/>
      <c r="G151" s="44"/>
      <c r="H151" s="44"/>
      <c r="I151" s="44"/>
      <c r="J151" s="45"/>
    </row>
    <row r="152" ht="60">
      <c r="A152" s="36" t="s">
        <v>51</v>
      </c>
      <c r="B152" s="43"/>
      <c r="C152" s="44"/>
      <c r="D152" s="44"/>
      <c r="E152" s="38" t="s">
        <v>472</v>
      </c>
      <c r="F152" s="44"/>
      <c r="G152" s="44"/>
      <c r="H152" s="44"/>
      <c r="I152" s="44"/>
      <c r="J152" s="45"/>
    </row>
    <row r="153">
      <c r="A153" s="30" t="s">
        <v>41</v>
      </c>
      <c r="B153" s="31"/>
      <c r="C153" s="32" t="s">
        <v>266</v>
      </c>
      <c r="D153" s="33"/>
      <c r="E153" s="30" t="s">
        <v>267</v>
      </c>
      <c r="F153" s="33"/>
      <c r="G153" s="33"/>
      <c r="H153" s="33"/>
      <c r="I153" s="34">
        <f>SUMIFS(I154:I167,A154:A167,"P")</f>
        <v>0</v>
      </c>
      <c r="J153" s="35"/>
    </row>
    <row r="154">
      <c r="A154" s="36" t="s">
        <v>44</v>
      </c>
      <c r="B154" s="36">
        <v>37</v>
      </c>
      <c r="C154" s="37" t="s">
        <v>473</v>
      </c>
      <c r="D154" s="36" t="s">
        <v>46</v>
      </c>
      <c r="E154" s="38" t="s">
        <v>474</v>
      </c>
      <c r="F154" s="39" t="s">
        <v>197</v>
      </c>
      <c r="G154" s="40">
        <v>8.5549999999999997</v>
      </c>
      <c r="H154" s="41">
        <v>0</v>
      </c>
      <c r="I154" s="41">
        <f>ROUND(G154*H154,P4)</f>
        <v>0</v>
      </c>
      <c r="J154" s="36"/>
      <c r="O154" s="42">
        <f>I154*0.21</f>
        <v>0</v>
      </c>
      <c r="P154">
        <v>3</v>
      </c>
    </row>
    <row r="155" ht="30">
      <c r="A155" s="36" t="s">
        <v>49</v>
      </c>
      <c r="B155" s="43"/>
      <c r="C155" s="44"/>
      <c r="D155" s="44"/>
      <c r="E155" s="38" t="s">
        <v>475</v>
      </c>
      <c r="F155" s="44"/>
      <c r="G155" s="44"/>
      <c r="H155" s="44"/>
      <c r="I155" s="44"/>
      <c r="J155" s="45"/>
    </row>
    <row r="156" ht="135">
      <c r="A156" s="36" t="s">
        <v>51</v>
      </c>
      <c r="B156" s="43"/>
      <c r="C156" s="44"/>
      <c r="D156" s="44"/>
      <c r="E156" s="38" t="s">
        <v>476</v>
      </c>
      <c r="F156" s="44"/>
      <c r="G156" s="44"/>
      <c r="H156" s="44"/>
      <c r="I156" s="44"/>
      <c r="J156" s="45"/>
    </row>
    <row r="157">
      <c r="A157" s="36" t="s">
        <v>44</v>
      </c>
      <c r="B157" s="36">
        <v>38</v>
      </c>
      <c r="C157" s="37" t="s">
        <v>477</v>
      </c>
      <c r="D157" s="36" t="s">
        <v>46</v>
      </c>
      <c r="E157" s="38" t="s">
        <v>478</v>
      </c>
      <c r="F157" s="39" t="s">
        <v>115</v>
      </c>
      <c r="G157" s="40">
        <v>51.759</v>
      </c>
      <c r="H157" s="41">
        <v>0</v>
      </c>
      <c r="I157" s="41">
        <f>ROUND(G157*H157,P4)</f>
        <v>0</v>
      </c>
      <c r="J157" s="36"/>
      <c r="O157" s="42">
        <f>I157*0.21</f>
        <v>0</v>
      </c>
      <c r="P157">
        <v>3</v>
      </c>
    </row>
    <row r="158">
      <c r="A158" s="36" t="s">
        <v>49</v>
      </c>
      <c r="B158" s="43"/>
      <c r="C158" s="44"/>
      <c r="D158" s="44"/>
      <c r="E158" s="38" t="s">
        <v>140</v>
      </c>
      <c r="F158" s="44"/>
      <c r="G158" s="44"/>
      <c r="H158" s="44"/>
      <c r="I158" s="44"/>
      <c r="J158" s="45"/>
    </row>
    <row r="159" ht="30">
      <c r="A159" s="36" t="s">
        <v>59</v>
      </c>
      <c r="B159" s="43"/>
      <c r="C159" s="44"/>
      <c r="D159" s="44"/>
      <c r="E159" s="46" t="s">
        <v>479</v>
      </c>
      <c r="F159" s="44"/>
      <c r="G159" s="44"/>
      <c r="H159" s="44"/>
      <c r="I159" s="44"/>
      <c r="J159" s="45"/>
    </row>
    <row r="160" ht="135">
      <c r="A160" s="36" t="s">
        <v>51</v>
      </c>
      <c r="B160" s="43"/>
      <c r="C160" s="44"/>
      <c r="D160" s="44"/>
      <c r="E160" s="38" t="s">
        <v>480</v>
      </c>
      <c r="F160" s="44"/>
      <c r="G160" s="44"/>
      <c r="H160" s="44"/>
      <c r="I160" s="44"/>
      <c r="J160" s="45"/>
    </row>
    <row r="161">
      <c r="A161" s="36" t="s">
        <v>44</v>
      </c>
      <c r="B161" s="36">
        <v>39</v>
      </c>
      <c r="C161" s="37" t="s">
        <v>481</v>
      </c>
      <c r="D161" s="36" t="s">
        <v>46</v>
      </c>
      <c r="E161" s="38" t="s">
        <v>482</v>
      </c>
      <c r="F161" s="39" t="s">
        <v>115</v>
      </c>
      <c r="G161" s="40">
        <v>25.933</v>
      </c>
      <c r="H161" s="41">
        <v>0</v>
      </c>
      <c r="I161" s="41">
        <f>ROUND(G161*H161,P4)</f>
        <v>0</v>
      </c>
      <c r="J161" s="36"/>
      <c r="O161" s="42">
        <f>I161*0.21</f>
        <v>0</v>
      </c>
      <c r="P161">
        <v>3</v>
      </c>
    </row>
    <row r="162">
      <c r="A162" s="36" t="s">
        <v>49</v>
      </c>
      <c r="B162" s="43"/>
      <c r="C162" s="44"/>
      <c r="D162" s="44"/>
      <c r="E162" s="38" t="s">
        <v>140</v>
      </c>
      <c r="F162" s="44"/>
      <c r="G162" s="44"/>
      <c r="H162" s="44"/>
      <c r="I162" s="44"/>
      <c r="J162" s="45"/>
    </row>
    <row r="163" ht="75">
      <c r="A163" s="36" t="s">
        <v>59</v>
      </c>
      <c r="B163" s="43"/>
      <c r="C163" s="44"/>
      <c r="D163" s="44"/>
      <c r="E163" s="46" t="s">
        <v>483</v>
      </c>
      <c r="F163" s="44"/>
      <c r="G163" s="44"/>
      <c r="H163" s="44"/>
      <c r="I163" s="44"/>
      <c r="J163" s="45"/>
    </row>
    <row r="164" ht="135">
      <c r="A164" s="36" t="s">
        <v>51</v>
      </c>
      <c r="B164" s="43"/>
      <c r="C164" s="44"/>
      <c r="D164" s="44"/>
      <c r="E164" s="38" t="s">
        <v>480</v>
      </c>
      <c r="F164" s="44"/>
      <c r="G164" s="44"/>
      <c r="H164" s="44"/>
      <c r="I164" s="44"/>
      <c r="J164" s="45"/>
    </row>
    <row r="165">
      <c r="A165" s="36" t="s">
        <v>44</v>
      </c>
      <c r="B165" s="36">
        <v>40</v>
      </c>
      <c r="C165" s="37" t="s">
        <v>484</v>
      </c>
      <c r="D165" s="36" t="s">
        <v>46</v>
      </c>
      <c r="E165" s="38" t="s">
        <v>485</v>
      </c>
      <c r="F165" s="39" t="s">
        <v>80</v>
      </c>
      <c r="G165" s="40">
        <v>3</v>
      </c>
      <c r="H165" s="41">
        <v>0</v>
      </c>
      <c r="I165" s="41">
        <f>ROUND(G165*H165,P4)</f>
        <v>0</v>
      </c>
      <c r="J165" s="36"/>
      <c r="O165" s="42">
        <f>I165*0.21</f>
        <v>0</v>
      </c>
      <c r="P165">
        <v>3</v>
      </c>
    </row>
    <row r="166">
      <c r="A166" s="36" t="s">
        <v>49</v>
      </c>
      <c r="B166" s="43"/>
      <c r="C166" s="44"/>
      <c r="D166" s="44"/>
      <c r="E166" s="38" t="s">
        <v>486</v>
      </c>
      <c r="F166" s="44"/>
      <c r="G166" s="44"/>
      <c r="H166" s="44"/>
      <c r="I166" s="44"/>
      <c r="J166" s="45"/>
    </row>
    <row r="167" ht="105">
      <c r="A167" s="36" t="s">
        <v>51</v>
      </c>
      <c r="B167" s="47"/>
      <c r="C167" s="48"/>
      <c r="D167" s="48"/>
      <c r="E167" s="38" t="s">
        <v>487</v>
      </c>
      <c r="F167" s="48"/>
      <c r="G167" s="48"/>
      <c r="H167" s="48"/>
      <c r="I167" s="48"/>
      <c r="J16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23</v>
      </c>
      <c r="F2" s="16"/>
      <c r="G2" s="16"/>
      <c r="H2" s="16"/>
      <c r="I2" s="16"/>
      <c r="J2" s="18"/>
    </row>
    <row r="3">
      <c r="A3" s="3" t="s">
        <v>24</v>
      </c>
      <c r="B3" s="19" t="s">
        <v>25</v>
      </c>
      <c r="C3" s="20" t="s">
        <v>26</v>
      </c>
      <c r="D3" s="21"/>
      <c r="E3" s="22" t="s">
        <v>27</v>
      </c>
      <c r="F3" s="16"/>
      <c r="G3" s="16"/>
      <c r="H3" s="23" t="s">
        <v>19</v>
      </c>
      <c r="I3" s="24">
        <f>SUMIFS(I8:I72,A8:A72,"SD")</f>
        <v>0</v>
      </c>
      <c r="J3" s="18"/>
      <c r="O3">
        <v>0</v>
      </c>
      <c r="P3">
        <v>2</v>
      </c>
    </row>
    <row r="4">
      <c r="A4" s="3" t="s">
        <v>28</v>
      </c>
      <c r="B4" s="19" t="s">
        <v>29</v>
      </c>
      <c r="C4" s="20" t="s">
        <v>19</v>
      </c>
      <c r="D4" s="21"/>
      <c r="E4" s="22" t="s">
        <v>20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30</v>
      </c>
      <c r="B5" s="26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7" t="s">
        <v>38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39</v>
      </c>
      <c r="I6" s="7" t="s">
        <v>40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41</v>
      </c>
      <c r="B8" s="31"/>
      <c r="C8" s="32" t="s">
        <v>42</v>
      </c>
      <c r="D8" s="33"/>
      <c r="E8" s="30" t="s">
        <v>43</v>
      </c>
      <c r="F8" s="33"/>
      <c r="G8" s="33"/>
      <c r="H8" s="33"/>
      <c r="I8" s="34">
        <f>SUMIFS(I9:I20,A9:A20,"P")</f>
        <v>0</v>
      </c>
      <c r="J8" s="35"/>
    </row>
    <row r="9" ht="30">
      <c r="A9" s="36" t="s">
        <v>44</v>
      </c>
      <c r="B9" s="36">
        <v>1</v>
      </c>
      <c r="C9" s="37" t="s">
        <v>119</v>
      </c>
      <c r="D9" s="36" t="s">
        <v>46</v>
      </c>
      <c r="E9" s="38" t="s">
        <v>120</v>
      </c>
      <c r="F9" s="39" t="s">
        <v>121</v>
      </c>
      <c r="G9" s="40">
        <v>85.099999999999994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49</v>
      </c>
      <c r="B10" s="43"/>
      <c r="C10" s="44"/>
      <c r="D10" s="44"/>
      <c r="E10" s="38" t="s">
        <v>340</v>
      </c>
      <c r="F10" s="44"/>
      <c r="G10" s="44"/>
      <c r="H10" s="44"/>
      <c r="I10" s="44"/>
      <c r="J10" s="45"/>
    </row>
    <row r="11">
      <c r="A11" s="36" t="s">
        <v>59</v>
      </c>
      <c r="B11" s="43"/>
      <c r="C11" s="44"/>
      <c r="D11" s="44"/>
      <c r="E11" s="46" t="s">
        <v>488</v>
      </c>
      <c r="F11" s="44"/>
      <c r="G11" s="44"/>
      <c r="H11" s="44"/>
      <c r="I11" s="44"/>
      <c r="J11" s="45"/>
    </row>
    <row r="12" ht="165">
      <c r="A12" s="36" t="s">
        <v>51</v>
      </c>
      <c r="B12" s="43"/>
      <c r="C12" s="44"/>
      <c r="D12" s="44"/>
      <c r="E12" s="38" t="s">
        <v>124</v>
      </c>
      <c r="F12" s="44"/>
      <c r="G12" s="44"/>
      <c r="H12" s="44"/>
      <c r="I12" s="44"/>
      <c r="J12" s="45"/>
    </row>
    <row r="13" ht="30">
      <c r="A13" s="36" t="s">
        <v>44</v>
      </c>
      <c r="B13" s="36">
        <v>2</v>
      </c>
      <c r="C13" s="37" t="s">
        <v>489</v>
      </c>
      <c r="D13" s="36" t="s">
        <v>46</v>
      </c>
      <c r="E13" s="38" t="s">
        <v>490</v>
      </c>
      <c r="F13" s="39" t="s">
        <v>121</v>
      </c>
      <c r="G13" s="40">
        <v>93.609999999999999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49</v>
      </c>
      <c r="B14" s="43"/>
      <c r="C14" s="44"/>
      <c r="D14" s="44"/>
      <c r="E14" s="38" t="s">
        <v>340</v>
      </c>
      <c r="F14" s="44"/>
      <c r="G14" s="44"/>
      <c r="H14" s="44"/>
      <c r="I14" s="44"/>
      <c r="J14" s="45"/>
    </row>
    <row r="15">
      <c r="A15" s="36" t="s">
        <v>59</v>
      </c>
      <c r="B15" s="43"/>
      <c r="C15" s="44"/>
      <c r="D15" s="44"/>
      <c r="E15" s="46" t="s">
        <v>491</v>
      </c>
      <c r="F15" s="44"/>
      <c r="G15" s="44"/>
      <c r="H15" s="44"/>
      <c r="I15" s="44"/>
      <c r="J15" s="45"/>
    </row>
    <row r="16" ht="165">
      <c r="A16" s="36" t="s">
        <v>51</v>
      </c>
      <c r="B16" s="43"/>
      <c r="C16" s="44"/>
      <c r="D16" s="44"/>
      <c r="E16" s="38" t="s">
        <v>124</v>
      </c>
      <c r="F16" s="44"/>
      <c r="G16" s="44"/>
      <c r="H16" s="44"/>
      <c r="I16" s="44"/>
      <c r="J16" s="45"/>
    </row>
    <row r="17" ht="30">
      <c r="A17" s="36" t="s">
        <v>44</v>
      </c>
      <c r="B17" s="36">
        <v>3</v>
      </c>
      <c r="C17" s="37" t="s">
        <v>345</v>
      </c>
      <c r="D17" s="36" t="s">
        <v>46</v>
      </c>
      <c r="E17" s="38" t="s">
        <v>346</v>
      </c>
      <c r="F17" s="39" t="s">
        <v>121</v>
      </c>
      <c r="G17" s="40">
        <v>30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49</v>
      </c>
      <c r="B18" s="43"/>
      <c r="C18" s="44"/>
      <c r="D18" s="44"/>
      <c r="E18" s="38" t="s">
        <v>340</v>
      </c>
      <c r="F18" s="44"/>
      <c r="G18" s="44"/>
      <c r="H18" s="44"/>
      <c r="I18" s="44"/>
      <c r="J18" s="45"/>
    </row>
    <row r="19">
      <c r="A19" s="36" t="s">
        <v>59</v>
      </c>
      <c r="B19" s="43"/>
      <c r="C19" s="44"/>
      <c r="D19" s="44"/>
      <c r="E19" s="46" t="s">
        <v>492</v>
      </c>
      <c r="F19" s="44"/>
      <c r="G19" s="44"/>
      <c r="H19" s="44"/>
      <c r="I19" s="44"/>
      <c r="J19" s="45"/>
    </row>
    <row r="20" ht="165">
      <c r="A20" s="36" t="s">
        <v>51</v>
      </c>
      <c r="B20" s="43"/>
      <c r="C20" s="44"/>
      <c r="D20" s="44"/>
      <c r="E20" s="38" t="s">
        <v>124</v>
      </c>
      <c r="F20" s="44"/>
      <c r="G20" s="44"/>
      <c r="H20" s="44"/>
      <c r="I20" s="44"/>
      <c r="J20" s="45"/>
    </row>
    <row r="21">
      <c r="A21" s="30" t="s">
        <v>41</v>
      </c>
      <c r="B21" s="31"/>
      <c r="C21" s="32" t="s">
        <v>87</v>
      </c>
      <c r="D21" s="33"/>
      <c r="E21" s="30" t="s">
        <v>136</v>
      </c>
      <c r="F21" s="33"/>
      <c r="G21" s="33"/>
      <c r="H21" s="33"/>
      <c r="I21" s="34">
        <f>SUMIFS(I22:I54,A22:A54,"P")</f>
        <v>0</v>
      </c>
      <c r="J21" s="35"/>
    </row>
    <row r="22">
      <c r="A22" s="36" t="s">
        <v>44</v>
      </c>
      <c r="B22" s="36">
        <v>4</v>
      </c>
      <c r="C22" s="37" t="s">
        <v>353</v>
      </c>
      <c r="D22" s="36" t="s">
        <v>46</v>
      </c>
      <c r="E22" s="38" t="s">
        <v>354</v>
      </c>
      <c r="F22" s="39" t="s">
        <v>115</v>
      </c>
      <c r="G22" s="40">
        <v>12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49</v>
      </c>
      <c r="B23" s="43"/>
      <c r="C23" s="44"/>
      <c r="D23" s="44"/>
      <c r="E23" s="38" t="s">
        <v>140</v>
      </c>
      <c r="F23" s="44"/>
      <c r="G23" s="44"/>
      <c r="H23" s="44"/>
      <c r="I23" s="44"/>
      <c r="J23" s="45"/>
    </row>
    <row r="24">
      <c r="A24" s="36" t="s">
        <v>59</v>
      </c>
      <c r="B24" s="43"/>
      <c r="C24" s="44"/>
      <c r="D24" s="44"/>
      <c r="E24" s="46" t="s">
        <v>493</v>
      </c>
      <c r="F24" s="44"/>
      <c r="G24" s="44"/>
      <c r="H24" s="44"/>
      <c r="I24" s="44"/>
      <c r="J24" s="45"/>
    </row>
    <row r="25" ht="105">
      <c r="A25" s="36" t="s">
        <v>51</v>
      </c>
      <c r="B25" s="43"/>
      <c r="C25" s="44"/>
      <c r="D25" s="44"/>
      <c r="E25" s="38" t="s">
        <v>352</v>
      </c>
      <c r="F25" s="44"/>
      <c r="G25" s="44"/>
      <c r="H25" s="44"/>
      <c r="I25" s="44"/>
      <c r="J25" s="45"/>
    </row>
    <row r="26">
      <c r="A26" s="36" t="s">
        <v>44</v>
      </c>
      <c r="B26" s="36">
        <v>5</v>
      </c>
      <c r="C26" s="37" t="s">
        <v>359</v>
      </c>
      <c r="D26" s="36" t="s">
        <v>46</v>
      </c>
      <c r="E26" s="38" t="s">
        <v>360</v>
      </c>
      <c r="F26" s="39" t="s">
        <v>197</v>
      </c>
      <c r="G26" s="40">
        <v>30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49</v>
      </c>
      <c r="B27" s="43"/>
      <c r="C27" s="44"/>
      <c r="D27" s="44"/>
      <c r="E27" s="50" t="s">
        <v>46</v>
      </c>
      <c r="F27" s="44"/>
      <c r="G27" s="44"/>
      <c r="H27" s="44"/>
      <c r="I27" s="44"/>
      <c r="J27" s="45"/>
    </row>
    <row r="28" ht="45">
      <c r="A28" s="36" t="s">
        <v>51</v>
      </c>
      <c r="B28" s="43"/>
      <c r="C28" s="44"/>
      <c r="D28" s="44"/>
      <c r="E28" s="38" t="s">
        <v>362</v>
      </c>
      <c r="F28" s="44"/>
      <c r="G28" s="44"/>
      <c r="H28" s="44"/>
      <c r="I28" s="44"/>
      <c r="J28" s="45"/>
    </row>
    <row r="29">
      <c r="A29" s="36" t="s">
        <v>44</v>
      </c>
      <c r="B29" s="36">
        <v>6</v>
      </c>
      <c r="C29" s="37" t="s">
        <v>363</v>
      </c>
      <c r="D29" s="36" t="s">
        <v>46</v>
      </c>
      <c r="E29" s="38" t="s">
        <v>364</v>
      </c>
      <c r="F29" s="39" t="s">
        <v>115</v>
      </c>
      <c r="G29" s="40">
        <v>132.31999999999999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>
      <c r="A30" s="36" t="s">
        <v>49</v>
      </c>
      <c r="B30" s="43"/>
      <c r="C30" s="44"/>
      <c r="D30" s="44"/>
      <c r="E30" s="38" t="s">
        <v>494</v>
      </c>
      <c r="F30" s="44"/>
      <c r="G30" s="44"/>
      <c r="H30" s="44"/>
      <c r="I30" s="44"/>
      <c r="J30" s="45"/>
    </row>
    <row r="31">
      <c r="A31" s="36" t="s">
        <v>59</v>
      </c>
      <c r="B31" s="43"/>
      <c r="C31" s="44"/>
      <c r="D31" s="44"/>
      <c r="E31" s="46" t="s">
        <v>495</v>
      </c>
      <c r="F31" s="44"/>
      <c r="G31" s="44"/>
      <c r="H31" s="44"/>
      <c r="I31" s="44"/>
      <c r="J31" s="45"/>
    </row>
    <row r="32" ht="405">
      <c r="A32" s="36" t="s">
        <v>51</v>
      </c>
      <c r="B32" s="43"/>
      <c r="C32" s="44"/>
      <c r="D32" s="44"/>
      <c r="E32" s="38" t="s">
        <v>366</v>
      </c>
      <c r="F32" s="44"/>
      <c r="G32" s="44"/>
      <c r="H32" s="44"/>
      <c r="I32" s="44"/>
      <c r="J32" s="45"/>
    </row>
    <row r="33">
      <c r="A33" s="36" t="s">
        <v>44</v>
      </c>
      <c r="B33" s="36">
        <v>7</v>
      </c>
      <c r="C33" s="37" t="s">
        <v>496</v>
      </c>
      <c r="D33" s="36" t="s">
        <v>46</v>
      </c>
      <c r="E33" s="38" t="s">
        <v>497</v>
      </c>
      <c r="F33" s="39" t="s">
        <v>115</v>
      </c>
      <c r="G33" s="40">
        <v>16.539999999999999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49</v>
      </c>
      <c r="B34" s="43"/>
      <c r="C34" s="44"/>
      <c r="D34" s="44"/>
      <c r="E34" s="38" t="s">
        <v>498</v>
      </c>
      <c r="F34" s="44"/>
      <c r="G34" s="44"/>
      <c r="H34" s="44"/>
      <c r="I34" s="44"/>
      <c r="J34" s="45"/>
    </row>
    <row r="35">
      <c r="A35" s="36" t="s">
        <v>59</v>
      </c>
      <c r="B35" s="43"/>
      <c r="C35" s="44"/>
      <c r="D35" s="44"/>
      <c r="E35" s="46" t="s">
        <v>499</v>
      </c>
      <c r="F35" s="44"/>
      <c r="G35" s="44"/>
      <c r="H35" s="44"/>
      <c r="I35" s="44"/>
      <c r="J35" s="45"/>
    </row>
    <row r="36" ht="405">
      <c r="A36" s="36" t="s">
        <v>51</v>
      </c>
      <c r="B36" s="43"/>
      <c r="C36" s="44"/>
      <c r="D36" s="44"/>
      <c r="E36" s="38" t="s">
        <v>370</v>
      </c>
      <c r="F36" s="44"/>
      <c r="G36" s="44"/>
      <c r="H36" s="44"/>
      <c r="I36" s="44"/>
      <c r="J36" s="45"/>
    </row>
    <row r="37">
      <c r="A37" s="36" t="s">
        <v>44</v>
      </c>
      <c r="B37" s="36">
        <v>8</v>
      </c>
      <c r="C37" s="37" t="s">
        <v>367</v>
      </c>
      <c r="D37" s="36" t="s">
        <v>46</v>
      </c>
      <c r="E37" s="38" t="s">
        <v>368</v>
      </c>
      <c r="F37" s="39" t="s">
        <v>115</v>
      </c>
      <c r="G37" s="40">
        <v>16.539999999999999</v>
      </c>
      <c r="H37" s="41">
        <v>0</v>
      </c>
      <c r="I37" s="41">
        <f>ROUND(G37*H37,P4)</f>
        <v>0</v>
      </c>
      <c r="J37" s="36"/>
      <c r="O37" s="42">
        <f>I37*0.21</f>
        <v>0</v>
      </c>
      <c r="P37">
        <v>3</v>
      </c>
    </row>
    <row r="38">
      <c r="A38" s="36" t="s">
        <v>49</v>
      </c>
      <c r="B38" s="43"/>
      <c r="C38" s="44"/>
      <c r="D38" s="44"/>
      <c r="E38" s="38" t="s">
        <v>498</v>
      </c>
      <c r="F38" s="44"/>
      <c r="G38" s="44"/>
      <c r="H38" s="44"/>
      <c r="I38" s="44"/>
      <c r="J38" s="45"/>
    </row>
    <row r="39">
      <c r="A39" s="36" t="s">
        <v>59</v>
      </c>
      <c r="B39" s="43"/>
      <c r="C39" s="44"/>
      <c r="D39" s="44"/>
      <c r="E39" s="46" t="s">
        <v>499</v>
      </c>
      <c r="F39" s="44"/>
      <c r="G39" s="44"/>
      <c r="H39" s="44"/>
      <c r="I39" s="44"/>
      <c r="J39" s="45"/>
    </row>
    <row r="40" ht="405">
      <c r="A40" s="36" t="s">
        <v>51</v>
      </c>
      <c r="B40" s="43"/>
      <c r="C40" s="44"/>
      <c r="D40" s="44"/>
      <c r="E40" s="38" t="s">
        <v>370</v>
      </c>
      <c r="F40" s="44"/>
      <c r="G40" s="44"/>
      <c r="H40" s="44"/>
      <c r="I40" s="44"/>
      <c r="J40" s="45"/>
    </row>
    <row r="41">
      <c r="A41" s="36" t="s">
        <v>44</v>
      </c>
      <c r="B41" s="36">
        <v>9</v>
      </c>
      <c r="C41" s="37" t="s">
        <v>383</v>
      </c>
      <c r="D41" s="36" t="s">
        <v>46</v>
      </c>
      <c r="E41" s="38" t="s">
        <v>384</v>
      </c>
      <c r="F41" s="39" t="s">
        <v>115</v>
      </c>
      <c r="G41" s="40">
        <v>32</v>
      </c>
      <c r="H41" s="41">
        <v>0</v>
      </c>
      <c r="I41" s="41">
        <f>ROUND(G41*H41,P4)</f>
        <v>0</v>
      </c>
      <c r="J41" s="36"/>
      <c r="O41" s="42">
        <f>I41*0.21</f>
        <v>0</v>
      </c>
      <c r="P41">
        <v>3</v>
      </c>
    </row>
    <row r="42" ht="30">
      <c r="A42" s="36" t="s">
        <v>49</v>
      </c>
      <c r="B42" s="43"/>
      <c r="C42" s="44"/>
      <c r="D42" s="44"/>
      <c r="E42" s="38" t="s">
        <v>500</v>
      </c>
      <c r="F42" s="44"/>
      <c r="G42" s="44"/>
      <c r="H42" s="44"/>
      <c r="I42" s="44"/>
      <c r="J42" s="45"/>
    </row>
    <row r="43">
      <c r="A43" s="36" t="s">
        <v>59</v>
      </c>
      <c r="B43" s="43"/>
      <c r="C43" s="44"/>
      <c r="D43" s="44"/>
      <c r="E43" s="46" t="s">
        <v>501</v>
      </c>
      <c r="F43" s="44"/>
      <c r="G43" s="44"/>
      <c r="H43" s="44"/>
      <c r="I43" s="44"/>
      <c r="J43" s="45"/>
    </row>
    <row r="44" ht="345">
      <c r="A44" s="36" t="s">
        <v>51</v>
      </c>
      <c r="B44" s="43"/>
      <c r="C44" s="44"/>
      <c r="D44" s="44"/>
      <c r="E44" s="38" t="s">
        <v>387</v>
      </c>
      <c r="F44" s="44"/>
      <c r="G44" s="44"/>
      <c r="H44" s="44"/>
      <c r="I44" s="44"/>
      <c r="J44" s="45"/>
    </row>
    <row r="45">
      <c r="A45" s="36" t="s">
        <v>44</v>
      </c>
      <c r="B45" s="36">
        <v>10</v>
      </c>
      <c r="C45" s="37" t="s">
        <v>177</v>
      </c>
      <c r="D45" s="36" t="s">
        <v>46</v>
      </c>
      <c r="E45" s="38" t="s">
        <v>178</v>
      </c>
      <c r="F45" s="39" t="s">
        <v>139</v>
      </c>
      <c r="G45" s="40">
        <v>23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>
      <c r="A46" s="36" t="s">
        <v>49</v>
      </c>
      <c r="B46" s="43"/>
      <c r="C46" s="44"/>
      <c r="D46" s="44"/>
      <c r="E46" s="50" t="s">
        <v>46</v>
      </c>
      <c r="F46" s="44"/>
      <c r="G46" s="44"/>
      <c r="H46" s="44"/>
      <c r="I46" s="44"/>
      <c r="J46" s="45"/>
    </row>
    <row r="47">
      <c r="A47" s="36" t="s">
        <v>59</v>
      </c>
      <c r="B47" s="43"/>
      <c r="C47" s="44"/>
      <c r="D47" s="44"/>
      <c r="E47" s="46" t="s">
        <v>502</v>
      </c>
      <c r="F47" s="44"/>
      <c r="G47" s="44"/>
      <c r="H47" s="44"/>
      <c r="I47" s="44"/>
      <c r="J47" s="45"/>
    </row>
    <row r="48" ht="45">
      <c r="A48" s="36" t="s">
        <v>51</v>
      </c>
      <c r="B48" s="43"/>
      <c r="C48" s="44"/>
      <c r="D48" s="44"/>
      <c r="E48" s="38" t="s">
        <v>180</v>
      </c>
      <c r="F48" s="44"/>
      <c r="G48" s="44"/>
      <c r="H48" s="44"/>
      <c r="I48" s="44"/>
      <c r="J48" s="45"/>
    </row>
    <row r="49">
      <c r="A49" s="36" t="s">
        <v>44</v>
      </c>
      <c r="B49" s="36">
        <v>11</v>
      </c>
      <c r="C49" s="37" t="s">
        <v>186</v>
      </c>
      <c r="D49" s="36" t="s">
        <v>46</v>
      </c>
      <c r="E49" s="38" t="s">
        <v>187</v>
      </c>
      <c r="F49" s="39" t="s">
        <v>139</v>
      </c>
      <c r="G49" s="40">
        <v>23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49</v>
      </c>
      <c r="B50" s="43"/>
      <c r="C50" s="44"/>
      <c r="D50" s="44"/>
      <c r="E50" s="50" t="s">
        <v>46</v>
      </c>
      <c r="F50" s="44"/>
      <c r="G50" s="44"/>
      <c r="H50" s="44"/>
      <c r="I50" s="44"/>
      <c r="J50" s="45"/>
    </row>
    <row r="51" ht="30">
      <c r="A51" s="36" t="s">
        <v>51</v>
      </c>
      <c r="B51" s="43"/>
      <c r="C51" s="44"/>
      <c r="D51" s="44"/>
      <c r="E51" s="38" t="s">
        <v>189</v>
      </c>
      <c r="F51" s="44"/>
      <c r="G51" s="44"/>
      <c r="H51" s="44"/>
      <c r="I51" s="44"/>
      <c r="J51" s="45"/>
    </row>
    <row r="52">
      <c r="A52" s="36" t="s">
        <v>44</v>
      </c>
      <c r="B52" s="36">
        <v>12</v>
      </c>
      <c r="C52" s="37" t="s">
        <v>190</v>
      </c>
      <c r="D52" s="36" t="s">
        <v>46</v>
      </c>
      <c r="E52" s="38" t="s">
        <v>191</v>
      </c>
      <c r="F52" s="39" t="s">
        <v>139</v>
      </c>
      <c r="G52" s="40">
        <v>23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49</v>
      </c>
      <c r="B53" s="43"/>
      <c r="C53" s="44"/>
      <c r="D53" s="44"/>
      <c r="E53" s="50" t="s">
        <v>46</v>
      </c>
      <c r="F53" s="44"/>
      <c r="G53" s="44"/>
      <c r="H53" s="44"/>
      <c r="I53" s="44"/>
      <c r="J53" s="45"/>
    </row>
    <row r="54" ht="45">
      <c r="A54" s="36" t="s">
        <v>51</v>
      </c>
      <c r="B54" s="43"/>
      <c r="C54" s="44"/>
      <c r="D54" s="44"/>
      <c r="E54" s="38" t="s">
        <v>192</v>
      </c>
      <c r="F54" s="44"/>
      <c r="G54" s="44"/>
      <c r="H54" s="44"/>
      <c r="I54" s="44"/>
      <c r="J54" s="45"/>
    </row>
    <row r="55">
      <c r="A55" s="30" t="s">
        <v>41</v>
      </c>
      <c r="B55" s="31"/>
      <c r="C55" s="32" t="s">
        <v>193</v>
      </c>
      <c r="D55" s="33"/>
      <c r="E55" s="30" t="s">
        <v>194</v>
      </c>
      <c r="F55" s="33"/>
      <c r="G55" s="33"/>
      <c r="H55" s="33"/>
      <c r="I55" s="34">
        <f>SUMIFS(I56:I67,A56:A67,"P")</f>
        <v>0</v>
      </c>
      <c r="J55" s="35"/>
    </row>
    <row r="56">
      <c r="A56" s="36" t="s">
        <v>44</v>
      </c>
      <c r="B56" s="36">
        <v>13</v>
      </c>
      <c r="C56" s="37" t="s">
        <v>503</v>
      </c>
      <c r="D56" s="36" t="s">
        <v>46</v>
      </c>
      <c r="E56" s="38" t="s">
        <v>504</v>
      </c>
      <c r="F56" s="39" t="s">
        <v>115</v>
      </c>
      <c r="G56" s="40">
        <v>15.41</v>
      </c>
      <c r="H56" s="41">
        <v>0</v>
      </c>
      <c r="I56" s="41">
        <f>ROUND(G56*H56,P4)</f>
        <v>0</v>
      </c>
      <c r="J56" s="36"/>
      <c r="O56" s="42">
        <f>I56*0.21</f>
        <v>0</v>
      </c>
      <c r="P56">
        <v>3</v>
      </c>
    </row>
    <row r="57">
      <c r="A57" s="36" t="s">
        <v>49</v>
      </c>
      <c r="B57" s="43"/>
      <c r="C57" s="44"/>
      <c r="D57" s="44"/>
      <c r="E57" s="38" t="s">
        <v>505</v>
      </c>
      <c r="F57" s="44"/>
      <c r="G57" s="44"/>
      <c r="H57" s="44"/>
      <c r="I57" s="44"/>
      <c r="J57" s="45"/>
    </row>
    <row r="58">
      <c r="A58" s="36" t="s">
        <v>59</v>
      </c>
      <c r="B58" s="43"/>
      <c r="C58" s="44"/>
      <c r="D58" s="44"/>
      <c r="E58" s="46" t="s">
        <v>506</v>
      </c>
      <c r="F58" s="44"/>
      <c r="G58" s="44"/>
      <c r="H58" s="44"/>
      <c r="I58" s="44"/>
      <c r="J58" s="45"/>
    </row>
    <row r="59" ht="45">
      <c r="A59" s="36" t="s">
        <v>51</v>
      </c>
      <c r="B59" s="43"/>
      <c r="C59" s="44"/>
      <c r="D59" s="44"/>
      <c r="E59" s="38" t="s">
        <v>507</v>
      </c>
      <c r="F59" s="44"/>
      <c r="G59" s="44"/>
      <c r="H59" s="44"/>
      <c r="I59" s="44"/>
      <c r="J59" s="45"/>
    </row>
    <row r="60">
      <c r="A60" s="36" t="s">
        <v>44</v>
      </c>
      <c r="B60" s="36">
        <v>14</v>
      </c>
      <c r="C60" s="37" t="s">
        <v>508</v>
      </c>
      <c r="D60" s="36" t="s">
        <v>46</v>
      </c>
      <c r="E60" s="38" t="s">
        <v>509</v>
      </c>
      <c r="F60" s="39" t="s">
        <v>139</v>
      </c>
      <c r="G60" s="40">
        <v>80.5</v>
      </c>
      <c r="H60" s="41">
        <v>0</v>
      </c>
      <c r="I60" s="41">
        <f>ROUND(G60*H60,P4)</f>
        <v>0</v>
      </c>
      <c r="J60" s="36"/>
      <c r="O60" s="42">
        <f>I60*0.21</f>
        <v>0</v>
      </c>
      <c r="P60">
        <v>3</v>
      </c>
    </row>
    <row r="61">
      <c r="A61" s="36" t="s">
        <v>49</v>
      </c>
      <c r="B61" s="43"/>
      <c r="C61" s="44"/>
      <c r="D61" s="44"/>
      <c r="E61" s="50" t="s">
        <v>46</v>
      </c>
      <c r="F61" s="44"/>
      <c r="G61" s="44"/>
      <c r="H61" s="44"/>
      <c r="I61" s="44"/>
      <c r="J61" s="45"/>
    </row>
    <row r="62">
      <c r="A62" s="36" t="s">
        <v>59</v>
      </c>
      <c r="B62" s="43"/>
      <c r="C62" s="44"/>
      <c r="D62" s="44"/>
      <c r="E62" s="46" t="s">
        <v>510</v>
      </c>
      <c r="F62" s="44"/>
      <c r="G62" s="44"/>
      <c r="H62" s="44"/>
      <c r="I62" s="44"/>
      <c r="J62" s="45"/>
    </row>
    <row r="63" ht="45">
      <c r="A63" s="36" t="s">
        <v>51</v>
      </c>
      <c r="B63" s="43"/>
      <c r="C63" s="44"/>
      <c r="D63" s="44"/>
      <c r="E63" s="38" t="s">
        <v>511</v>
      </c>
      <c r="F63" s="44"/>
      <c r="G63" s="44"/>
      <c r="H63" s="44"/>
      <c r="I63" s="44"/>
      <c r="J63" s="45"/>
    </row>
    <row r="64">
      <c r="A64" s="36" t="s">
        <v>44</v>
      </c>
      <c r="B64" s="36">
        <v>15</v>
      </c>
      <c r="C64" s="37" t="s">
        <v>512</v>
      </c>
      <c r="D64" s="36" t="s">
        <v>46</v>
      </c>
      <c r="E64" s="38" t="s">
        <v>513</v>
      </c>
      <c r="F64" s="39" t="s">
        <v>115</v>
      </c>
      <c r="G64" s="40">
        <v>10.093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49</v>
      </c>
      <c r="B65" s="43"/>
      <c r="C65" s="44"/>
      <c r="D65" s="44"/>
      <c r="E65" s="38" t="s">
        <v>514</v>
      </c>
      <c r="F65" s="44"/>
      <c r="G65" s="44"/>
      <c r="H65" s="44"/>
      <c r="I65" s="44"/>
      <c r="J65" s="45"/>
    </row>
    <row r="66">
      <c r="A66" s="36" t="s">
        <v>59</v>
      </c>
      <c r="B66" s="43"/>
      <c r="C66" s="44"/>
      <c r="D66" s="44"/>
      <c r="E66" s="46" t="s">
        <v>515</v>
      </c>
      <c r="F66" s="44"/>
      <c r="G66" s="44"/>
      <c r="H66" s="44"/>
      <c r="I66" s="44"/>
      <c r="J66" s="45"/>
    </row>
    <row r="67" ht="409.5">
      <c r="A67" s="36" t="s">
        <v>51</v>
      </c>
      <c r="B67" s="43"/>
      <c r="C67" s="44"/>
      <c r="D67" s="44"/>
      <c r="E67" s="38" t="s">
        <v>392</v>
      </c>
      <c r="F67" s="44"/>
      <c r="G67" s="44"/>
      <c r="H67" s="44"/>
      <c r="I67" s="44"/>
      <c r="J67" s="45"/>
    </row>
    <row r="68">
      <c r="A68" s="30" t="s">
        <v>41</v>
      </c>
      <c r="B68" s="31"/>
      <c r="C68" s="32" t="s">
        <v>397</v>
      </c>
      <c r="D68" s="33"/>
      <c r="E68" s="30" t="s">
        <v>398</v>
      </c>
      <c r="F68" s="33"/>
      <c r="G68" s="33"/>
      <c r="H68" s="33"/>
      <c r="I68" s="34">
        <f>SUMIFS(I69:I72,A69:A72,"P")</f>
        <v>0</v>
      </c>
      <c r="J68" s="35"/>
    </row>
    <row r="69">
      <c r="A69" s="36" t="s">
        <v>44</v>
      </c>
      <c r="B69" s="36">
        <v>16</v>
      </c>
      <c r="C69" s="37" t="s">
        <v>516</v>
      </c>
      <c r="D69" s="36" t="s">
        <v>46</v>
      </c>
      <c r="E69" s="38" t="s">
        <v>517</v>
      </c>
      <c r="F69" s="39" t="s">
        <v>115</v>
      </c>
      <c r="G69" s="40">
        <v>137.37899999999999</v>
      </c>
      <c r="H69" s="41">
        <v>0</v>
      </c>
      <c r="I69" s="41">
        <f>ROUND(G69*H69,P4)</f>
        <v>0</v>
      </c>
      <c r="J69" s="36"/>
      <c r="O69" s="42">
        <f>I69*0.21</f>
        <v>0</v>
      </c>
      <c r="P69">
        <v>3</v>
      </c>
    </row>
    <row r="70">
      <c r="A70" s="36" t="s">
        <v>49</v>
      </c>
      <c r="B70" s="43"/>
      <c r="C70" s="44"/>
      <c r="D70" s="44"/>
      <c r="E70" s="38" t="s">
        <v>518</v>
      </c>
      <c r="F70" s="44"/>
      <c r="G70" s="44"/>
      <c r="H70" s="44"/>
      <c r="I70" s="44"/>
      <c r="J70" s="45"/>
    </row>
    <row r="71">
      <c r="A71" s="36" t="s">
        <v>59</v>
      </c>
      <c r="B71" s="43"/>
      <c r="C71" s="44"/>
      <c r="D71" s="44"/>
      <c r="E71" s="46" t="s">
        <v>519</v>
      </c>
      <c r="F71" s="44"/>
      <c r="G71" s="44"/>
      <c r="H71" s="44"/>
      <c r="I71" s="44"/>
      <c r="J71" s="45"/>
    </row>
    <row r="72" ht="30">
      <c r="A72" s="36" t="s">
        <v>51</v>
      </c>
      <c r="B72" s="47"/>
      <c r="C72" s="48"/>
      <c r="D72" s="48"/>
      <c r="E72" s="38" t="s">
        <v>520</v>
      </c>
      <c r="F72" s="48"/>
      <c r="G72" s="48"/>
      <c r="H72" s="48"/>
      <c r="I72" s="48"/>
      <c r="J7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23</v>
      </c>
      <c r="F2" s="16"/>
      <c r="G2" s="16"/>
      <c r="H2" s="16"/>
      <c r="I2" s="16"/>
      <c r="J2" s="18"/>
    </row>
    <row r="3">
      <c r="A3" s="3" t="s">
        <v>24</v>
      </c>
      <c r="B3" s="19" t="s">
        <v>25</v>
      </c>
      <c r="C3" s="20" t="s">
        <v>26</v>
      </c>
      <c r="D3" s="21"/>
      <c r="E3" s="22" t="s">
        <v>27</v>
      </c>
      <c r="F3" s="16"/>
      <c r="G3" s="16"/>
      <c r="H3" s="23" t="s">
        <v>21</v>
      </c>
      <c r="I3" s="24">
        <f>SUMIFS(I8:I34,A8:A34,"SD")</f>
        <v>0</v>
      </c>
      <c r="J3" s="18"/>
      <c r="O3">
        <v>0</v>
      </c>
      <c r="P3">
        <v>2</v>
      </c>
    </row>
    <row r="4">
      <c r="A4" s="3" t="s">
        <v>28</v>
      </c>
      <c r="B4" s="19" t="s">
        <v>29</v>
      </c>
      <c r="C4" s="20" t="s">
        <v>21</v>
      </c>
      <c r="D4" s="21"/>
      <c r="E4" s="22" t="s">
        <v>22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30</v>
      </c>
      <c r="B5" s="26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7" t="s">
        <v>38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39</v>
      </c>
      <c r="I6" s="7" t="s">
        <v>40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41</v>
      </c>
      <c r="B8" s="31"/>
      <c r="C8" s="32" t="s">
        <v>42</v>
      </c>
      <c r="D8" s="33"/>
      <c r="E8" s="30" t="s">
        <v>43</v>
      </c>
      <c r="F8" s="33"/>
      <c r="G8" s="33"/>
      <c r="H8" s="33"/>
      <c r="I8" s="34">
        <f>SUMIFS(I9:I16,A9:A16,"P")</f>
        <v>0</v>
      </c>
      <c r="J8" s="35"/>
    </row>
    <row r="9" ht="30">
      <c r="A9" s="36" t="s">
        <v>44</v>
      </c>
      <c r="B9" s="36">
        <v>1</v>
      </c>
      <c r="C9" s="37" t="s">
        <v>119</v>
      </c>
      <c r="D9" s="36" t="s">
        <v>46</v>
      </c>
      <c r="E9" s="38" t="s">
        <v>120</v>
      </c>
      <c r="F9" s="39" t="s">
        <v>121</v>
      </c>
      <c r="G9" s="40">
        <v>171.227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49</v>
      </c>
      <c r="B10" s="43"/>
      <c r="C10" s="44"/>
      <c r="D10" s="44"/>
      <c r="E10" s="38" t="s">
        <v>340</v>
      </c>
      <c r="F10" s="44"/>
      <c r="G10" s="44"/>
      <c r="H10" s="44"/>
      <c r="I10" s="44"/>
      <c r="J10" s="45"/>
    </row>
    <row r="11">
      <c r="A11" s="36" t="s">
        <v>59</v>
      </c>
      <c r="B11" s="43"/>
      <c r="C11" s="44"/>
      <c r="D11" s="44"/>
      <c r="E11" s="46" t="s">
        <v>521</v>
      </c>
      <c r="F11" s="44"/>
      <c r="G11" s="44"/>
      <c r="H11" s="44"/>
      <c r="I11" s="44"/>
      <c r="J11" s="45"/>
    </row>
    <row r="12" ht="165">
      <c r="A12" s="36" t="s">
        <v>51</v>
      </c>
      <c r="B12" s="43"/>
      <c r="C12" s="44"/>
      <c r="D12" s="44"/>
      <c r="E12" s="38" t="s">
        <v>124</v>
      </c>
      <c r="F12" s="44"/>
      <c r="G12" s="44"/>
      <c r="H12" s="44"/>
      <c r="I12" s="44"/>
      <c r="J12" s="45"/>
    </row>
    <row r="13" ht="30">
      <c r="A13" s="36" t="s">
        <v>44</v>
      </c>
      <c r="B13" s="36">
        <v>2</v>
      </c>
      <c r="C13" s="37" t="s">
        <v>489</v>
      </c>
      <c r="D13" s="36" t="s">
        <v>46</v>
      </c>
      <c r="E13" s="38" t="s">
        <v>490</v>
      </c>
      <c r="F13" s="39" t="s">
        <v>121</v>
      </c>
      <c r="G13" s="40">
        <v>67.988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49</v>
      </c>
      <c r="B14" s="43"/>
      <c r="C14" s="44"/>
      <c r="D14" s="44"/>
      <c r="E14" s="38" t="s">
        <v>340</v>
      </c>
      <c r="F14" s="44"/>
      <c r="G14" s="44"/>
      <c r="H14" s="44"/>
      <c r="I14" s="44"/>
      <c r="J14" s="45"/>
    </row>
    <row r="15">
      <c r="A15" s="36" t="s">
        <v>59</v>
      </c>
      <c r="B15" s="43"/>
      <c r="C15" s="44"/>
      <c r="D15" s="44"/>
      <c r="E15" s="46" t="s">
        <v>522</v>
      </c>
      <c r="F15" s="44"/>
      <c r="G15" s="44"/>
      <c r="H15" s="44"/>
      <c r="I15" s="44"/>
      <c r="J15" s="45"/>
    </row>
    <row r="16" ht="165">
      <c r="A16" s="36" t="s">
        <v>51</v>
      </c>
      <c r="B16" s="43"/>
      <c r="C16" s="44"/>
      <c r="D16" s="44"/>
      <c r="E16" s="38" t="s">
        <v>124</v>
      </c>
      <c r="F16" s="44"/>
      <c r="G16" s="44"/>
      <c r="H16" s="44"/>
      <c r="I16" s="44"/>
      <c r="J16" s="45"/>
    </row>
    <row r="17">
      <c r="A17" s="30" t="s">
        <v>41</v>
      </c>
      <c r="B17" s="31"/>
      <c r="C17" s="32" t="s">
        <v>87</v>
      </c>
      <c r="D17" s="33"/>
      <c r="E17" s="30" t="s">
        <v>136</v>
      </c>
      <c r="F17" s="33"/>
      <c r="G17" s="33"/>
      <c r="H17" s="33"/>
      <c r="I17" s="34">
        <f>SUMIFS(I18:I29,A18:A29,"P")</f>
        <v>0</v>
      </c>
      <c r="J17" s="35"/>
    </row>
    <row r="18">
      <c r="A18" s="36" t="s">
        <v>44</v>
      </c>
      <c r="B18" s="36">
        <v>3</v>
      </c>
      <c r="C18" s="37" t="s">
        <v>523</v>
      </c>
      <c r="D18" s="36" t="s">
        <v>46</v>
      </c>
      <c r="E18" s="38" t="s">
        <v>524</v>
      </c>
      <c r="F18" s="39" t="s">
        <v>115</v>
      </c>
      <c r="G18" s="40">
        <v>100.42400000000001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49</v>
      </c>
      <c r="B19" s="43"/>
      <c r="C19" s="44"/>
      <c r="D19" s="44"/>
      <c r="E19" s="38" t="s">
        <v>525</v>
      </c>
      <c r="F19" s="44"/>
      <c r="G19" s="44"/>
      <c r="H19" s="44"/>
      <c r="I19" s="44"/>
      <c r="J19" s="45"/>
    </row>
    <row r="20">
      <c r="A20" s="36" t="s">
        <v>59</v>
      </c>
      <c r="B20" s="43"/>
      <c r="C20" s="44"/>
      <c r="D20" s="44"/>
      <c r="E20" s="46" t="s">
        <v>526</v>
      </c>
      <c r="F20" s="44"/>
      <c r="G20" s="44"/>
      <c r="H20" s="44"/>
      <c r="I20" s="44"/>
      <c r="J20" s="45"/>
    </row>
    <row r="21" ht="409.5">
      <c r="A21" s="36" t="s">
        <v>51</v>
      </c>
      <c r="B21" s="43"/>
      <c r="C21" s="44"/>
      <c r="D21" s="44"/>
      <c r="E21" s="38" t="s">
        <v>167</v>
      </c>
      <c r="F21" s="44"/>
      <c r="G21" s="44"/>
      <c r="H21" s="44"/>
      <c r="I21" s="44"/>
      <c r="J21" s="45"/>
    </row>
    <row r="22">
      <c r="A22" s="36" t="s">
        <v>44</v>
      </c>
      <c r="B22" s="36">
        <v>4</v>
      </c>
      <c r="C22" s="37" t="s">
        <v>527</v>
      </c>
      <c r="D22" s="36" t="s">
        <v>46</v>
      </c>
      <c r="E22" s="38" t="s">
        <v>528</v>
      </c>
      <c r="F22" s="39" t="s">
        <v>115</v>
      </c>
      <c r="G22" s="40">
        <v>12.553000000000001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49</v>
      </c>
      <c r="B23" s="43"/>
      <c r="C23" s="44"/>
      <c r="D23" s="44"/>
      <c r="E23" s="38" t="s">
        <v>529</v>
      </c>
      <c r="F23" s="44"/>
      <c r="G23" s="44"/>
      <c r="H23" s="44"/>
      <c r="I23" s="44"/>
      <c r="J23" s="45"/>
    </row>
    <row r="24">
      <c r="A24" s="36" t="s">
        <v>59</v>
      </c>
      <c r="B24" s="43"/>
      <c r="C24" s="44"/>
      <c r="D24" s="44"/>
      <c r="E24" s="46" t="s">
        <v>530</v>
      </c>
      <c r="F24" s="44"/>
      <c r="G24" s="44"/>
      <c r="H24" s="44"/>
      <c r="I24" s="44"/>
      <c r="J24" s="45"/>
    </row>
    <row r="25" ht="409.5">
      <c r="A25" s="36" t="s">
        <v>51</v>
      </c>
      <c r="B25" s="43"/>
      <c r="C25" s="44"/>
      <c r="D25" s="44"/>
      <c r="E25" s="38" t="s">
        <v>531</v>
      </c>
      <c r="F25" s="44"/>
      <c r="G25" s="44"/>
      <c r="H25" s="44"/>
      <c r="I25" s="44"/>
      <c r="J25" s="45"/>
    </row>
    <row r="26">
      <c r="A26" s="36" t="s">
        <v>44</v>
      </c>
      <c r="B26" s="36">
        <v>5</v>
      </c>
      <c r="C26" s="37" t="s">
        <v>532</v>
      </c>
      <c r="D26" s="36" t="s">
        <v>46</v>
      </c>
      <c r="E26" s="38" t="s">
        <v>533</v>
      </c>
      <c r="F26" s="39" t="s">
        <v>115</v>
      </c>
      <c r="G26" s="40">
        <v>12.553000000000001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49</v>
      </c>
      <c r="B27" s="43"/>
      <c r="C27" s="44"/>
      <c r="D27" s="44"/>
      <c r="E27" s="38" t="s">
        <v>534</v>
      </c>
      <c r="F27" s="44"/>
      <c r="G27" s="44"/>
      <c r="H27" s="44"/>
      <c r="I27" s="44"/>
      <c r="J27" s="45"/>
    </row>
    <row r="28">
      <c r="A28" s="36" t="s">
        <v>59</v>
      </c>
      <c r="B28" s="43"/>
      <c r="C28" s="44"/>
      <c r="D28" s="44"/>
      <c r="E28" s="46" t="s">
        <v>530</v>
      </c>
      <c r="F28" s="44"/>
      <c r="G28" s="44"/>
      <c r="H28" s="44"/>
      <c r="I28" s="44"/>
      <c r="J28" s="45"/>
    </row>
    <row r="29" ht="409.5">
      <c r="A29" s="36" t="s">
        <v>51</v>
      </c>
      <c r="B29" s="43"/>
      <c r="C29" s="44"/>
      <c r="D29" s="44"/>
      <c r="E29" s="38" t="s">
        <v>531</v>
      </c>
      <c r="F29" s="44"/>
      <c r="G29" s="44"/>
      <c r="H29" s="44"/>
      <c r="I29" s="44"/>
      <c r="J29" s="45"/>
    </row>
    <row r="30">
      <c r="A30" s="30" t="s">
        <v>41</v>
      </c>
      <c r="B30" s="31"/>
      <c r="C30" s="32" t="s">
        <v>420</v>
      </c>
      <c r="D30" s="33"/>
      <c r="E30" s="30" t="s">
        <v>421</v>
      </c>
      <c r="F30" s="33"/>
      <c r="G30" s="33"/>
      <c r="H30" s="33"/>
      <c r="I30" s="34">
        <f>SUMIFS(I31:I34,A31:A34,"P")</f>
        <v>0</v>
      </c>
      <c r="J30" s="35"/>
    </row>
    <row r="31">
      <c r="A31" s="36" t="s">
        <v>44</v>
      </c>
      <c r="B31" s="36">
        <v>6</v>
      </c>
      <c r="C31" s="37" t="s">
        <v>535</v>
      </c>
      <c r="D31" s="36" t="s">
        <v>46</v>
      </c>
      <c r="E31" s="38" t="s">
        <v>536</v>
      </c>
      <c r="F31" s="39" t="s">
        <v>115</v>
      </c>
      <c r="G31" s="40">
        <v>97.977000000000004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>
      <c r="A32" s="36" t="s">
        <v>49</v>
      </c>
      <c r="B32" s="43"/>
      <c r="C32" s="44"/>
      <c r="D32" s="44"/>
      <c r="E32" s="50" t="s">
        <v>46</v>
      </c>
      <c r="F32" s="44"/>
      <c r="G32" s="44"/>
      <c r="H32" s="44"/>
      <c r="I32" s="44"/>
      <c r="J32" s="45"/>
    </row>
    <row r="33" ht="105">
      <c r="A33" s="36" t="s">
        <v>59</v>
      </c>
      <c r="B33" s="43"/>
      <c r="C33" s="44"/>
      <c r="D33" s="44"/>
      <c r="E33" s="46" t="s">
        <v>537</v>
      </c>
      <c r="F33" s="44"/>
      <c r="G33" s="44"/>
      <c r="H33" s="44"/>
      <c r="I33" s="44"/>
      <c r="J33" s="45"/>
    </row>
    <row r="34" ht="75">
      <c r="A34" s="36" t="s">
        <v>51</v>
      </c>
      <c r="B34" s="47"/>
      <c r="C34" s="48"/>
      <c r="D34" s="48"/>
      <c r="E34" s="38" t="s">
        <v>538</v>
      </c>
      <c r="F34" s="48"/>
      <c r="G34" s="48"/>
      <c r="H34" s="48"/>
      <c r="I34" s="48"/>
      <c r="J3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Norbert Pelc</dc:creator>
  <cp:lastModifiedBy>Norbert Pelc</cp:lastModifiedBy>
  <dcterms:created xsi:type="dcterms:W3CDTF">2025-01-20T08:27:23Z</dcterms:created>
  <dcterms:modified xsi:type="dcterms:W3CDTF">2025-01-20T08:27:23Z</dcterms:modified>
</cp:coreProperties>
</file>